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Hoja1" sheetId="1" r:id="rId1"/>
    <sheet name="Hoja2" sheetId="2" r:id="rId2"/>
  </sheets>
  <definedNames>
    <definedName name="_xlnm._FilterDatabase" localSheetId="0" hidden="1">Hoja1!$A$2:$G$1796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6" i="2"/>
  <c r="G5" i="2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35" i="1"/>
  <c r="G505" i="1"/>
  <c r="G506" i="1"/>
  <c r="G507" i="1"/>
  <c r="G508" i="1"/>
  <c r="G509" i="1"/>
  <c r="G504" i="1"/>
  <c r="G347" i="1"/>
  <c r="G348" i="1"/>
  <c r="G349" i="1"/>
  <c r="G350" i="1"/>
  <c r="G351" i="1"/>
  <c r="G346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69" i="1"/>
  <c r="G1456" i="1"/>
  <c r="G1457" i="1"/>
  <c r="G1458" i="1"/>
  <c r="G1459" i="1"/>
  <c r="G145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75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02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69" i="1"/>
  <c r="G242" i="1"/>
  <c r="G243" i="1"/>
  <c r="G244" i="1"/>
  <c r="G245" i="1"/>
  <c r="G246" i="1"/>
  <c r="G247" i="1"/>
  <c r="G248" i="1"/>
  <c r="G249" i="1"/>
  <c r="G250" i="1"/>
  <c r="G251" i="1"/>
  <c r="G241" i="1"/>
  <c r="G1451" i="1"/>
  <c r="G1452" i="1"/>
  <c r="G1450" i="1"/>
  <c r="G557" i="1"/>
  <c r="G55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86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62" i="1"/>
  <c r="G783" i="1"/>
  <c r="G784" i="1"/>
  <c r="G785" i="1"/>
  <c r="G786" i="1"/>
  <c r="G787" i="1"/>
  <c r="G788" i="1"/>
  <c r="G789" i="1"/>
  <c r="G782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70" i="1"/>
  <c r="G266" i="1"/>
  <c r="G267" i="1"/>
  <c r="G268" i="1"/>
  <c r="G269" i="1"/>
  <c r="G270" i="1"/>
  <c r="G271" i="1"/>
  <c r="G272" i="1"/>
  <c r="G265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48" i="1"/>
  <c r="G1634" i="1" l="1"/>
  <c r="G1635" i="1"/>
  <c r="G1636" i="1"/>
  <c r="G1633" i="1"/>
  <c r="G806" i="1" l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05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38" i="1"/>
  <c r="G1055" i="1" l="1"/>
  <c r="G1408" i="1"/>
  <c r="G1409" i="1"/>
  <c r="G1410" i="1"/>
  <c r="G1411" i="1"/>
  <c r="G1412" i="1"/>
  <c r="G1413" i="1"/>
  <c r="G1414" i="1"/>
  <c r="G1407" i="1"/>
  <c r="G12" i="1" l="1"/>
  <c r="G11" i="1"/>
  <c r="G10" i="1"/>
  <c r="G9" i="1"/>
  <c r="G8" i="1"/>
  <c r="G7" i="1"/>
  <c r="G6" i="1"/>
  <c r="G5" i="1"/>
  <c r="G4" i="1"/>
  <c r="G3" i="1"/>
  <c r="G917" i="1"/>
  <c r="G918" i="1"/>
  <c r="G919" i="1"/>
  <c r="G920" i="1"/>
  <c r="G921" i="1"/>
  <c r="G922" i="1"/>
  <c r="G923" i="1"/>
  <c r="G924" i="1"/>
  <c r="G916" i="1"/>
  <c r="G1671" i="1" l="1"/>
  <c r="G1672" i="1"/>
  <c r="G1673" i="1"/>
  <c r="G1670" i="1"/>
  <c r="G1659" i="1"/>
  <c r="G1660" i="1"/>
  <c r="G1661" i="1"/>
  <c r="G1662" i="1"/>
  <c r="G1658" i="1"/>
  <c r="G1486" i="1" l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485" i="1"/>
  <c r="G1483" i="1" l="1"/>
  <c r="G1068" i="1"/>
  <c r="G1069" i="1"/>
  <c r="G1070" i="1"/>
  <c r="G1071" i="1"/>
  <c r="G1072" i="1"/>
  <c r="G1073" i="1"/>
  <c r="G1074" i="1"/>
  <c r="G1075" i="1"/>
  <c r="G1076" i="1"/>
  <c r="G1077" i="1"/>
  <c r="G1078" i="1"/>
  <c r="G1067" i="1"/>
  <c r="G1079" i="1" l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28" i="1"/>
  <c r="G1594" i="1" l="1"/>
  <c r="G1595" i="1"/>
  <c r="G1593" i="1"/>
  <c r="G113" i="1" l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32" i="1"/>
  <c r="G147" i="1" l="1"/>
  <c r="G398" i="1"/>
  <c r="G399" i="1"/>
  <c r="G400" i="1"/>
  <c r="G397" i="1"/>
  <c r="G1418" i="1"/>
  <c r="G1419" i="1"/>
  <c r="G1420" i="1"/>
  <c r="G1421" i="1"/>
  <c r="G1417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21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24" i="1"/>
  <c r="G1746" i="1"/>
  <c r="G1747" i="1"/>
  <c r="G1748" i="1"/>
  <c r="G1745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80" i="1"/>
  <c r="G1775" i="1"/>
  <c r="G1776" i="1"/>
  <c r="G1777" i="1"/>
  <c r="G1774" i="1"/>
  <c r="G1771" i="1"/>
  <c r="G1770" i="1"/>
  <c r="G1769" i="1"/>
  <c r="G1768" i="1"/>
  <c r="G1767" i="1"/>
  <c r="G1764" i="1"/>
  <c r="G1763" i="1"/>
  <c r="G1762" i="1"/>
  <c r="G1761" i="1"/>
  <c r="G1760" i="1"/>
  <c r="G1752" i="1"/>
  <c r="G1753" i="1"/>
  <c r="G1754" i="1"/>
  <c r="G1755" i="1"/>
  <c r="G1756" i="1"/>
  <c r="G1757" i="1"/>
  <c r="G1751" i="1"/>
  <c r="G1742" i="1"/>
  <c r="G1741" i="1"/>
  <c r="G1740" i="1"/>
  <c r="G1739" i="1"/>
  <c r="G1736" i="1"/>
  <c r="G1735" i="1"/>
  <c r="G1734" i="1"/>
  <c r="G1733" i="1"/>
  <c r="G1732" i="1"/>
  <c r="G1727" i="1"/>
  <c r="G1728" i="1"/>
  <c r="G1729" i="1"/>
  <c r="G1726" i="1"/>
  <c r="G1717" i="1"/>
  <c r="G1718" i="1"/>
  <c r="G1719" i="1"/>
  <c r="G1720" i="1"/>
  <c r="G1721" i="1"/>
  <c r="G1722" i="1"/>
  <c r="G1723" i="1"/>
  <c r="G1716" i="1"/>
  <c r="G1712" i="1"/>
  <c r="G1713" i="1"/>
  <c r="G1711" i="1"/>
  <c r="G928" i="1"/>
  <c r="G929" i="1"/>
  <c r="G927" i="1"/>
  <c r="G1434" i="1"/>
  <c r="G1435" i="1"/>
  <c r="G1436" i="1"/>
  <c r="G1437" i="1"/>
  <c r="G1438" i="1"/>
  <c r="G1439" i="1"/>
  <c r="G1433" i="1"/>
  <c r="G1708" i="1"/>
  <c r="G1707" i="1"/>
  <c r="G1706" i="1"/>
  <c r="G1705" i="1"/>
  <c r="G1704" i="1"/>
  <c r="G1701" i="1"/>
  <c r="G1700" i="1"/>
  <c r="G1699" i="1"/>
  <c r="G1698" i="1"/>
  <c r="G1697" i="1"/>
  <c r="G1696" i="1"/>
  <c r="G1692" i="1"/>
  <c r="G1693" i="1"/>
  <c r="G1691" i="1"/>
  <c r="G1685" i="1"/>
  <c r="G1686" i="1"/>
  <c r="G1687" i="1"/>
  <c r="G1688" i="1"/>
  <c r="G1684" i="1"/>
  <c r="G1681" i="1"/>
  <c r="G1680" i="1"/>
  <c r="G1679" i="1"/>
  <c r="G1678" i="1"/>
  <c r="G1677" i="1"/>
  <c r="G1676" i="1"/>
  <c r="G1666" i="1"/>
  <c r="G1667" i="1"/>
  <c r="G1665" i="1"/>
  <c r="G1655" i="1"/>
  <c r="G1654" i="1"/>
  <c r="G1653" i="1"/>
  <c r="G1652" i="1"/>
  <c r="G1651" i="1"/>
  <c r="G1648" i="1"/>
  <c r="G1647" i="1"/>
  <c r="G1646" i="1"/>
  <c r="G1645" i="1"/>
  <c r="G1640" i="1"/>
  <c r="G1641" i="1"/>
  <c r="G1642" i="1"/>
  <c r="G1639" i="1"/>
  <c r="G1630" i="1"/>
  <c r="G1629" i="1"/>
  <c r="G1628" i="1"/>
  <c r="G1627" i="1"/>
  <c r="G1626" i="1"/>
  <c r="G1625" i="1"/>
  <c r="G1621" i="1"/>
  <c r="G1622" i="1"/>
  <c r="G1620" i="1"/>
  <c r="G1617" i="1"/>
  <c r="G1616" i="1"/>
  <c r="G1615" i="1"/>
  <c r="G1614" i="1"/>
  <c r="G1613" i="1"/>
  <c r="G1612" i="1"/>
  <c r="G1609" i="1"/>
  <c r="G1608" i="1"/>
  <c r="G1607" i="1"/>
  <c r="G1606" i="1"/>
  <c r="G1605" i="1"/>
  <c r="G1599" i="1"/>
  <c r="G1600" i="1"/>
  <c r="G1601" i="1"/>
  <c r="G1602" i="1"/>
  <c r="G1598" i="1"/>
  <c r="G1596" i="1"/>
  <c r="G1590" i="1"/>
  <c r="G1589" i="1"/>
  <c r="G1588" i="1"/>
  <c r="G1587" i="1"/>
  <c r="G1586" i="1"/>
  <c r="G1585" i="1"/>
  <c r="G1582" i="1"/>
  <c r="G158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5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31" i="1"/>
  <c r="G1524" i="1"/>
  <c r="G1525" i="1"/>
  <c r="G1526" i="1"/>
  <c r="G1527" i="1"/>
  <c r="G1528" i="1"/>
  <c r="G1523" i="1"/>
  <c r="G1515" i="1"/>
  <c r="G1516" i="1"/>
  <c r="G1517" i="1"/>
  <c r="G1518" i="1"/>
  <c r="G1519" i="1"/>
  <c r="G1520" i="1"/>
  <c r="G1514" i="1"/>
  <c r="G1443" i="1"/>
  <c r="G1444" i="1"/>
  <c r="G1445" i="1"/>
  <c r="G1446" i="1"/>
  <c r="G1447" i="1"/>
  <c r="G1442" i="1"/>
  <c r="G1425" i="1"/>
  <c r="G1426" i="1"/>
  <c r="G1427" i="1"/>
  <c r="G1428" i="1"/>
  <c r="G1429" i="1"/>
  <c r="G1430" i="1"/>
  <c r="G1424" i="1"/>
  <c r="G1396" i="1"/>
  <c r="G1397" i="1"/>
  <c r="G1398" i="1"/>
  <c r="G1399" i="1"/>
  <c r="G1400" i="1"/>
  <c r="G1401" i="1"/>
  <c r="G1402" i="1"/>
  <c r="G1403" i="1"/>
  <c r="G1404" i="1"/>
  <c r="G1395" i="1"/>
  <c r="G1390" i="1"/>
  <c r="G1391" i="1"/>
  <c r="G1392" i="1"/>
  <c r="G1389" i="1"/>
  <c r="G1372" i="1"/>
  <c r="G1373" i="1"/>
  <c r="G1374" i="1"/>
  <c r="G1375" i="1"/>
  <c r="G1376" i="1"/>
  <c r="G1371" i="1"/>
  <c r="G1386" i="1"/>
  <c r="G1380" i="1"/>
  <c r="G1381" i="1"/>
  <c r="G1382" i="1"/>
  <c r="G1383" i="1"/>
  <c r="G1384" i="1"/>
  <c r="G1385" i="1"/>
  <c r="G1379" i="1"/>
  <c r="G1365" i="1"/>
  <c r="G1366" i="1"/>
  <c r="G1367" i="1"/>
  <c r="G1368" i="1"/>
  <c r="G1364" i="1"/>
  <c r="G1356" i="1"/>
  <c r="G1357" i="1"/>
  <c r="G1358" i="1"/>
  <c r="G1359" i="1"/>
  <c r="G1360" i="1"/>
  <c r="G1361" i="1"/>
  <c r="G1355" i="1"/>
  <c r="G1110" i="1"/>
  <c r="G1111" i="1"/>
  <c r="G1112" i="1"/>
  <c r="G1113" i="1"/>
  <c r="G1114" i="1"/>
  <c r="G1115" i="1"/>
  <c r="G1116" i="1"/>
  <c r="G1117" i="1"/>
  <c r="G1118" i="1"/>
  <c r="G1119" i="1"/>
  <c r="G1109" i="1"/>
  <c r="G793" i="1"/>
  <c r="G792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06" i="1"/>
  <c r="G1293" i="1"/>
  <c r="G1294" i="1"/>
  <c r="G1295" i="1"/>
  <c r="G1296" i="1"/>
  <c r="G1297" i="1"/>
  <c r="G1298" i="1"/>
  <c r="G1299" i="1"/>
  <c r="G1300" i="1"/>
  <c r="G1301" i="1"/>
  <c r="G1302" i="1"/>
  <c r="G1303" i="1"/>
  <c r="G1292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0" i="1"/>
  <c r="G1241" i="1"/>
  <c r="G1242" i="1"/>
  <c r="G1243" i="1"/>
  <c r="G1244" i="1"/>
  <c r="G1239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15" i="1"/>
  <c r="G1210" i="1"/>
  <c r="G1211" i="1"/>
  <c r="G1212" i="1"/>
  <c r="G1209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191" i="1"/>
  <c r="G1188" i="1"/>
  <c r="G1187" i="1"/>
  <c r="G1186" i="1"/>
  <c r="G1185" i="1"/>
  <c r="G1184" i="1"/>
  <c r="G1178" i="1"/>
  <c r="G1179" i="1"/>
  <c r="G1180" i="1"/>
  <c r="G1181" i="1"/>
  <c r="G1177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56" i="1"/>
  <c r="G1145" i="1"/>
  <c r="G1146" i="1"/>
  <c r="G1147" i="1"/>
  <c r="G1148" i="1"/>
  <c r="G1149" i="1"/>
  <c r="G1150" i="1"/>
  <c r="G1151" i="1"/>
  <c r="G1152" i="1"/>
  <c r="G1153" i="1"/>
  <c r="G1144" i="1"/>
  <c r="G1139" i="1"/>
  <c r="G1140" i="1"/>
  <c r="G1141" i="1"/>
  <c r="G1138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89" i="1"/>
  <c r="G1090" i="1"/>
  <c r="G1082" i="1"/>
  <c r="G1083" i="1"/>
  <c r="G1084" i="1"/>
  <c r="G1085" i="1"/>
  <c r="G1086" i="1"/>
  <c r="G1087" i="1"/>
  <c r="G1088" i="1"/>
  <c r="G1081" i="1"/>
  <c r="G1064" i="1"/>
  <c r="G1063" i="1"/>
  <c r="G1062" i="1"/>
  <c r="G1061" i="1"/>
  <c r="G1060" i="1"/>
  <c r="G1059" i="1"/>
  <c r="G1058" i="1"/>
  <c r="G1057" i="1"/>
  <c r="G1029" i="1"/>
  <c r="G1030" i="1"/>
  <c r="G1031" i="1"/>
  <c r="G1032" i="1"/>
  <c r="G1033" i="1"/>
  <c r="G1034" i="1"/>
  <c r="G1035" i="1"/>
  <c r="G1028" i="1"/>
  <c r="G1017" i="1"/>
  <c r="G1018" i="1"/>
  <c r="G1019" i="1"/>
  <c r="G1020" i="1"/>
  <c r="G1021" i="1"/>
  <c r="G1022" i="1"/>
  <c r="G1023" i="1"/>
  <c r="G1024" i="1"/>
  <c r="G1025" i="1"/>
  <c r="G1016" i="1"/>
  <c r="G1007" i="1"/>
  <c r="G1008" i="1"/>
  <c r="G1009" i="1"/>
  <c r="G1010" i="1"/>
  <c r="G1011" i="1"/>
  <c r="G1012" i="1"/>
  <c r="G1013" i="1"/>
  <c r="G1006" i="1"/>
  <c r="G1000" i="1"/>
  <c r="G1001" i="1"/>
  <c r="G1002" i="1"/>
  <c r="G1003" i="1"/>
  <c r="G999" i="1"/>
  <c r="G978" i="1"/>
  <c r="G979" i="1"/>
  <c r="G97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60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37" i="1"/>
  <c r="G933" i="1"/>
  <c r="G934" i="1"/>
  <c r="G932" i="1"/>
  <c r="G911" i="1"/>
  <c r="G912" i="1"/>
  <c r="G913" i="1"/>
  <c r="G910" i="1"/>
  <c r="G899" i="1"/>
  <c r="G900" i="1"/>
  <c r="G901" i="1"/>
  <c r="G902" i="1"/>
  <c r="G903" i="1"/>
  <c r="G904" i="1"/>
  <c r="G905" i="1"/>
  <c r="G906" i="1"/>
  <c r="G907" i="1"/>
  <c r="G898" i="1"/>
  <c r="G891" i="1"/>
  <c r="G892" i="1"/>
  <c r="G893" i="1"/>
  <c r="G894" i="1"/>
  <c r="G895" i="1"/>
  <c r="G890" i="1"/>
  <c r="G881" i="1"/>
  <c r="G882" i="1"/>
  <c r="G883" i="1"/>
  <c r="G884" i="1"/>
  <c r="G885" i="1"/>
  <c r="G886" i="1"/>
  <c r="G887" i="1"/>
  <c r="G880" i="1"/>
  <c r="G877" i="1"/>
  <c r="G876" i="1"/>
  <c r="G875" i="1"/>
  <c r="G874" i="1"/>
  <c r="G873" i="1"/>
  <c r="G863" i="1"/>
  <c r="G864" i="1"/>
  <c r="G865" i="1"/>
  <c r="G866" i="1"/>
  <c r="G867" i="1"/>
  <c r="G868" i="1"/>
  <c r="G869" i="1"/>
  <c r="G870" i="1"/>
  <c r="G862" i="1"/>
  <c r="G856" i="1"/>
  <c r="G857" i="1"/>
  <c r="G858" i="1"/>
  <c r="G859" i="1"/>
  <c r="G855" i="1"/>
  <c r="G825" i="1"/>
  <c r="G824" i="1"/>
  <c r="G797" i="1"/>
  <c r="G798" i="1"/>
  <c r="G799" i="1"/>
  <c r="G800" i="1"/>
  <c r="G801" i="1"/>
  <c r="G802" i="1"/>
  <c r="G796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67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38" i="1"/>
  <c r="G764" i="1"/>
  <c r="G763" i="1"/>
  <c r="G740" i="1"/>
  <c r="G741" i="1"/>
  <c r="G742" i="1"/>
  <c r="G743" i="1"/>
  <c r="G744" i="1"/>
  <c r="G745" i="1"/>
  <c r="G739" i="1"/>
  <c r="G730" i="1"/>
  <c r="G731" i="1"/>
  <c r="G732" i="1"/>
  <c r="G733" i="1"/>
  <c r="G734" i="1"/>
  <c r="G735" i="1"/>
  <c r="G736" i="1"/>
  <c r="G729" i="1"/>
  <c r="G726" i="1"/>
  <c r="G725" i="1"/>
  <c r="G724" i="1"/>
  <c r="G723" i="1"/>
  <c r="G722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04" i="1"/>
  <c r="G698" i="1"/>
  <c r="G699" i="1"/>
  <c r="G700" i="1"/>
  <c r="G701" i="1"/>
  <c r="G697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54" i="1"/>
  <c r="G644" i="1"/>
  <c r="G645" i="1"/>
  <c r="G646" i="1"/>
  <c r="G647" i="1"/>
  <c r="G648" i="1"/>
  <c r="G649" i="1"/>
  <c r="G650" i="1"/>
  <c r="G651" i="1"/>
  <c r="G643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20" i="1"/>
  <c r="G614" i="1"/>
  <c r="G615" i="1"/>
  <c r="G616" i="1"/>
  <c r="G617" i="1"/>
  <c r="G613" i="1"/>
  <c r="G610" i="1"/>
  <c r="G609" i="1"/>
  <c r="G608" i="1"/>
  <c r="G601" i="1"/>
  <c r="G602" i="1"/>
  <c r="G603" i="1"/>
  <c r="G604" i="1"/>
  <c r="G605" i="1"/>
  <c r="G600" i="1"/>
  <c r="G597" i="1"/>
  <c r="G596" i="1"/>
  <c r="G595" i="1"/>
  <c r="G594" i="1"/>
  <c r="G593" i="1"/>
  <c r="G592" i="1"/>
  <c r="G591" i="1"/>
  <c r="G570" i="1"/>
  <c r="G571" i="1"/>
  <c r="G572" i="1"/>
  <c r="G569" i="1"/>
  <c r="G566" i="1"/>
  <c r="G565" i="1"/>
  <c r="G564" i="1"/>
  <c r="G561" i="1"/>
  <c r="G560" i="1"/>
  <c r="G549" i="1"/>
  <c r="G550" i="1"/>
  <c r="G551" i="1"/>
  <c r="G552" i="1"/>
  <c r="G553" i="1"/>
  <c r="G548" i="1"/>
  <c r="G540" i="1"/>
  <c r="G541" i="1"/>
  <c r="G542" i="1"/>
  <c r="G543" i="1"/>
  <c r="G544" i="1"/>
  <c r="G545" i="1"/>
  <c r="G539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24" i="1"/>
  <c r="G513" i="1"/>
  <c r="G514" i="1"/>
  <c r="G515" i="1"/>
  <c r="G516" i="1"/>
  <c r="G517" i="1"/>
  <c r="G518" i="1"/>
  <c r="G519" i="1"/>
  <c r="G520" i="1"/>
  <c r="G521" i="1"/>
  <c r="G51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7" i="1"/>
  <c r="G488" i="1" s="1"/>
  <c r="G474" i="1"/>
  <c r="G475" i="1"/>
  <c r="G476" i="1"/>
  <c r="G477" i="1"/>
  <c r="G478" i="1"/>
  <c r="G479" i="1"/>
  <c r="G480" i="1"/>
  <c r="G481" i="1"/>
  <c r="G482" i="1"/>
  <c r="G483" i="1"/>
  <c r="G484" i="1"/>
  <c r="G473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56" i="1"/>
  <c r="G434" i="1"/>
  <c r="G435" i="1"/>
  <c r="G433" i="1"/>
  <c r="G430" i="1"/>
  <c r="G429" i="1"/>
  <c r="G428" i="1"/>
  <c r="G427" i="1"/>
  <c r="G426" i="1"/>
  <c r="G425" i="1"/>
  <c r="G412" i="1"/>
  <c r="G413" i="1"/>
  <c r="G414" i="1"/>
  <c r="G415" i="1"/>
  <c r="G416" i="1"/>
  <c r="G417" i="1"/>
  <c r="G418" i="1"/>
  <c r="G419" i="1"/>
  <c r="G420" i="1"/>
  <c r="G421" i="1"/>
  <c r="G422" i="1"/>
  <c r="G411" i="1"/>
  <c r="G404" i="1"/>
  <c r="G405" i="1"/>
  <c r="G406" i="1"/>
  <c r="G407" i="1"/>
  <c r="G408" i="1"/>
  <c r="G403" i="1"/>
  <c r="G388" i="1"/>
  <c r="G389" i="1"/>
  <c r="G390" i="1"/>
  <c r="G391" i="1"/>
  <c r="G392" i="1"/>
  <c r="G393" i="1"/>
  <c r="G394" i="1"/>
  <c r="G387" i="1"/>
  <c r="G382" i="1"/>
  <c r="G383" i="1"/>
  <c r="G384" i="1"/>
  <c r="G381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66" i="1"/>
  <c r="G355" i="1"/>
  <c r="G356" i="1"/>
  <c r="G357" i="1"/>
  <c r="G358" i="1"/>
  <c r="G359" i="1"/>
  <c r="G360" i="1"/>
  <c r="G361" i="1"/>
  <c r="G362" i="1"/>
  <c r="G363" i="1"/>
  <c r="G354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76" i="1"/>
  <c r="G277" i="1"/>
  <c r="G278" i="1"/>
  <c r="G279" i="1"/>
  <c r="G280" i="1"/>
  <c r="G281" i="1"/>
  <c r="G275" i="1"/>
  <c r="G255" i="1"/>
  <c r="G256" i="1"/>
  <c r="G257" i="1"/>
  <c r="G258" i="1"/>
  <c r="G259" i="1"/>
  <c r="G260" i="1"/>
  <c r="G261" i="1"/>
  <c r="G262" i="1"/>
  <c r="G25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25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10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184" i="1"/>
  <c r="G181" i="1"/>
  <c r="G180" i="1"/>
  <c r="G174" i="1"/>
  <c r="G175" i="1"/>
  <c r="G176" i="1"/>
  <c r="G177" i="1"/>
  <c r="G173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55" i="1"/>
  <c r="G150" i="1"/>
  <c r="G151" i="1"/>
  <c r="G152" i="1"/>
  <c r="G149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15" i="1"/>
  <c r="G60" i="1"/>
  <c r="G61" i="1"/>
  <c r="G62" i="1"/>
  <c r="G63" i="1"/>
  <c r="G64" i="1"/>
  <c r="G65" i="1"/>
  <c r="G66" i="1"/>
  <c r="G59" i="1"/>
  <c r="G25" i="1"/>
  <c r="G26" i="1"/>
  <c r="G27" i="1"/>
  <c r="G28" i="1"/>
  <c r="G29" i="1"/>
  <c r="G30" i="1"/>
  <c r="G31" i="1"/>
  <c r="G32" i="1"/>
  <c r="G24" i="1"/>
  <c r="G15" i="1"/>
  <c r="G16" i="1"/>
  <c r="G17" i="1"/>
  <c r="G18" i="1"/>
  <c r="G19" i="1"/>
  <c r="G20" i="1"/>
  <c r="G21" i="1"/>
  <c r="G401" i="1" l="1"/>
  <c r="G826" i="1"/>
  <c r="G1583" i="1"/>
  <c r="G1643" i="1"/>
  <c r="G611" i="1"/>
  <c r="G1460" i="1"/>
  <c r="G896" i="1"/>
  <c r="G573" i="1"/>
  <c r="G1730" i="1"/>
  <c r="G930" i="1"/>
  <c r="G1737" i="1"/>
  <c r="G1743" i="1"/>
  <c r="G1765" i="1"/>
  <c r="G1649" i="1"/>
  <c r="G1682" i="1"/>
  <c r="G1529" i="1"/>
  <c r="G1778" i="1"/>
  <c r="G1026" i="1"/>
  <c r="G223" i="1"/>
  <c r="G282" i="1"/>
  <c r="G385" i="1"/>
  <c r="G546" i="1"/>
  <c r="G589" i="1"/>
  <c r="G537" i="1"/>
  <c r="G935" i="1"/>
  <c r="G1036" i="1"/>
  <c r="G1387" i="1"/>
  <c r="G1377" i="1"/>
  <c r="G1393" i="1"/>
  <c r="G344" i="1"/>
  <c r="G1422" i="1"/>
  <c r="G182" i="1"/>
  <c r="G208" i="1"/>
  <c r="G319" i="1"/>
  <c r="G803" i="1"/>
  <c r="G860" i="1"/>
  <c r="G1431" i="1"/>
  <c r="G153" i="1"/>
  <c r="G239" i="1"/>
  <c r="G263" i="1"/>
  <c r="G379" i="1"/>
  <c r="G395" i="1"/>
  <c r="G409" i="1"/>
  <c r="G431" i="1"/>
  <c r="G1694" i="1"/>
  <c r="G22" i="1"/>
  <c r="G765" i="1"/>
  <c r="G914" i="1"/>
  <c r="G1154" i="1"/>
  <c r="G1182" i="1"/>
  <c r="G1304" i="1"/>
  <c r="G1674" i="1"/>
  <c r="G33" i="1"/>
  <c r="G171" i="1"/>
  <c r="G471" i="1"/>
  <c r="G1189" i="1"/>
  <c r="G1207" i="1"/>
  <c r="G1107" i="1"/>
  <c r="G178" i="1"/>
  <c r="G252" i="1"/>
  <c r="G273" i="1"/>
  <c r="G300" i="1"/>
  <c r="G352" i="1"/>
  <c r="G364" i="1"/>
  <c r="G423" i="1"/>
  <c r="G1142" i="1"/>
  <c r="G1175" i="1"/>
  <c r="G1237" i="1"/>
  <c r="G1245" i="1"/>
  <c r="G1714" i="1"/>
  <c r="G641" i="1"/>
  <c r="G720" i="1"/>
  <c r="G567" i="1"/>
  <c r="G606" i="1"/>
  <c r="G667" i="1"/>
  <c r="G727" i="1"/>
  <c r="G746" i="1"/>
  <c r="G761" i="1"/>
  <c r="G454" i="1"/>
  <c r="G822" i="1"/>
  <c r="G871" i="1"/>
  <c r="G958" i="1"/>
  <c r="G975" i="1"/>
  <c r="G1004" i="1"/>
  <c r="G1014" i="1"/>
  <c r="G1065" i="1"/>
  <c r="G1290" i="1"/>
  <c r="G1120" i="1"/>
  <c r="G1579" i="1"/>
  <c r="G1603" i="1"/>
  <c r="G1618" i="1"/>
  <c r="G1623" i="1"/>
  <c r="G1637" i="1"/>
  <c r="G1668" i="1"/>
  <c r="G1689" i="1"/>
  <c r="G1702" i="1"/>
  <c r="G522" i="1"/>
  <c r="G695" i="1"/>
  <c r="G780" i="1"/>
  <c r="G1512" i="1"/>
  <c r="G485" i="1"/>
  <c r="G502" i="1"/>
  <c r="G510" i="1"/>
  <c r="G558" i="1"/>
  <c r="G702" i="1"/>
  <c r="G1362" i="1"/>
  <c r="G1369" i="1"/>
  <c r="G1405" i="1"/>
  <c r="G1415" i="1"/>
  <c r="G1448" i="1"/>
  <c r="G1453" i="1"/>
  <c r="G13" i="1"/>
  <c r="G554" i="1"/>
  <c r="G737" i="1"/>
  <c r="G1136" i="1"/>
  <c r="G1213" i="1"/>
  <c r="G1268" i="1"/>
  <c r="G1322" i="1"/>
  <c r="G130" i="1"/>
  <c r="G57" i="1"/>
  <c r="G67" i="1"/>
  <c r="G84" i="1"/>
  <c r="G436" i="1"/>
  <c r="G562" i="1"/>
  <c r="G598" i="1"/>
  <c r="G618" i="1"/>
  <c r="G652" i="1"/>
  <c r="G790" i="1"/>
  <c r="G853" i="1"/>
  <c r="G878" i="1"/>
  <c r="G888" i="1"/>
  <c r="G908" i="1"/>
  <c r="G925" i="1"/>
  <c r="G997" i="1"/>
  <c r="G980" i="1"/>
  <c r="G1091" i="1"/>
  <c r="G794" i="1"/>
  <c r="G1521" i="1"/>
  <c r="G1549" i="1"/>
  <c r="G1591" i="1"/>
  <c r="G1610" i="1"/>
  <c r="G1631" i="1"/>
  <c r="G1656" i="1"/>
  <c r="G1663" i="1"/>
  <c r="G1709" i="1"/>
  <c r="G1440" i="1"/>
  <c r="G1724" i="1"/>
  <c r="G1758" i="1"/>
  <c r="G1772" i="1"/>
  <c r="G1796" i="1"/>
  <c r="G1749" i="1"/>
  <c r="G1353" i="1"/>
  <c r="G1798" i="1" l="1"/>
</calcChain>
</file>

<file path=xl/sharedStrings.xml><?xml version="1.0" encoding="utf-8"?>
<sst xmlns="http://schemas.openxmlformats.org/spreadsheetml/2006/main" count="3087" uniqueCount="1656">
  <si>
    <t>NOMBRE DEL GRUPO</t>
  </si>
  <si>
    <t>LIDER DEL GRUPO</t>
  </si>
  <si>
    <t>NUMEROS DE CUENTAS BANCARIAS DE LOS INTEGRANTES DE GRUPO</t>
  </si>
  <si>
    <t>NOMBRES Y APELLIDOS DE INTEGRANTES</t>
  </si>
  <si>
    <t>MONTO A REALIZAR TRANSFERENCIA</t>
  </si>
  <si>
    <t>N°</t>
  </si>
  <si>
    <t>SEMBRADORES DE VALORES</t>
  </si>
  <si>
    <t>SUBTOTAL</t>
  </si>
  <si>
    <t>ALBA CRISTINA FUENTES BARRAZA</t>
  </si>
  <si>
    <t>N° DE CEDULA</t>
  </si>
  <si>
    <t>ALBERTO MANUEL MENDINUETA ROCA</t>
  </si>
  <si>
    <t>CELENE MARGARITA CASTAÑEDA NIGRINIS</t>
  </si>
  <si>
    <t>EDGAR CABALLERO JIMENEZ</t>
  </si>
  <si>
    <t>ELSY ORELLANO CASTILLO</t>
  </si>
  <si>
    <t>FARIDES ESTER PEREZ ARAQUE</t>
  </si>
  <si>
    <t xml:space="preserve"> LUCELIS DEL PILAR BADO HERRERA</t>
  </si>
  <si>
    <t>LUZMILA PATRICIA BADO HERRERA</t>
  </si>
  <si>
    <t>MAYURIS MARIA MONTAÑO FERNANDEZ</t>
  </si>
  <si>
    <t>WILSON PEDRAZA ALVAREZ</t>
  </si>
  <si>
    <t>ESTRATICAPP</t>
  </si>
  <si>
    <t>JHONNY FRANK CERVANTES AREVALO</t>
  </si>
  <si>
    <t>RIGHY ROBERTO RICO HERNANDEZ</t>
  </si>
  <si>
    <t>YEISON JAVIER BOSSA TABORDA</t>
  </si>
  <si>
    <t>LICEDT MARIA POMARICO MIER</t>
  </si>
  <si>
    <t>MIGUEL GREGORIO ARGOTE SALGADO</t>
  </si>
  <si>
    <t>LUIS MARTIN PERTUZ CAÑAS</t>
  </si>
  <si>
    <t>PEDRO CELESTINO HERRERA CASTILLO</t>
  </si>
  <si>
    <t>INNOVADORES GALANISTAS</t>
  </si>
  <si>
    <t>JULIO GUILLERMO PUERTA GOMEZ</t>
  </si>
  <si>
    <t>MIGUEL ANTONIO DE LA HOZ ANDRADE</t>
  </si>
  <si>
    <t>JORGE ANTONIO MOVILLA ARRIETA</t>
  </si>
  <si>
    <t>ALFREDO RAFAEL MERCADO BERRIO</t>
  </si>
  <si>
    <t>BLAS JOSE COTES LEONES</t>
  </si>
  <si>
    <t>RAMIRO ENRIQUE GOMEZ CARO</t>
  </si>
  <si>
    <t xml:space="preserve"> JESUS LIBARDO DE LA CRUZ CHIQUILLO</t>
  </si>
  <si>
    <t>ROSVERYS MARIA CASTRO GARCIA</t>
  </si>
  <si>
    <t>JORKANIRA MARIA NAVARRO HERERRA</t>
  </si>
  <si>
    <t>PROTECCION AMBIENTAL TERCERIANA</t>
  </si>
  <si>
    <t>ELEIDA MARINA GUERRA AROCHA</t>
  </si>
  <si>
    <t>ROSA ANGELA CORDOBA MERIÑO</t>
  </si>
  <si>
    <t>MYRIAM NORIEGA CORRO</t>
  </si>
  <si>
    <t>HECTOR DAVID JIMENEZ OLIVEROS</t>
  </si>
  <si>
    <t>ELEINE ESTHER JARABA BERMUDEZ</t>
  </si>
  <si>
    <t>ESMERALDA ESTHER GRANADOS RADA</t>
  </si>
  <si>
    <t>DORA DENNYS SAAVEDRA</t>
  </si>
  <si>
    <t>CESAR SILVA BARRIOS</t>
  </si>
  <si>
    <t>CARLOS ANDRES ALCALA SIERRA</t>
  </si>
  <si>
    <t>CARLOS ALBERTO RODRIGUEZ RAYO</t>
  </si>
  <si>
    <t xml:space="preserve">LUZ ELENA GARCIA PASSO </t>
  </si>
  <si>
    <t>ALEX ENRIQUE MELENDEZ GARCIA</t>
  </si>
  <si>
    <t>SHIRLEY ROCIO SIERRA CANTILLO</t>
  </si>
  <si>
    <t>ILUMINADA ESTHER CANTILLO MANJARREZ</t>
  </si>
  <si>
    <t>MONICA JUDITH OROZCO VIZCAINO</t>
  </si>
  <si>
    <t>MARILIS DE HORTA MARTINEZ</t>
  </si>
  <si>
    <t>MARIELA INES RADA BRIEVA</t>
  </si>
  <si>
    <t>MARIA EUGENIA MONSALVE MUÑOZ</t>
  </si>
  <si>
    <t>MARIA ESTHER CORREA TORRES</t>
  </si>
  <si>
    <t>JOSE JAVIER SANCHEZ MEDINA</t>
  </si>
  <si>
    <t>OLGA LUCIA NIETO GRANADOS</t>
  </si>
  <si>
    <t>VICTORIANA MODESTA OROZCO SANCHEZ</t>
  </si>
  <si>
    <t>FOMENTANDO VALORES</t>
  </si>
  <si>
    <t>DALGY ESTHER GUTIERREZ PABON</t>
  </si>
  <si>
    <t>VICTOR JOSE MONTENEGRO MALDONADO</t>
  </si>
  <si>
    <t>DAMARIS ESTHER OSPINO HERNANDEZ</t>
  </si>
  <si>
    <t>IBIS ESTHER PINEDA ZURITA</t>
  </si>
  <si>
    <t>MARGARITA LUISA BARROS SANCHEZ</t>
  </si>
  <si>
    <t>NAYIBIS NAYETH BARRIOS GOMEZ</t>
  </si>
  <si>
    <t>NESLE EDITH RIVERA MARTINEZ</t>
  </si>
  <si>
    <t>OLGA MARCELA OLIVARES MANCILLA</t>
  </si>
  <si>
    <t>LECTOTIC´S</t>
  </si>
  <si>
    <t>DILIA ROSA AHUMADA ROJAS</t>
  </si>
  <si>
    <t>EDINSON FIDEL VILLA CASTAÑEDA</t>
  </si>
  <si>
    <t>LISBETH TABORDA COTES</t>
  </si>
  <si>
    <t>MARTHA CECILIA CABARCAS MATTA</t>
  </si>
  <si>
    <t>MEIRA ISABEL SIERRA RODRIGUEZ</t>
  </si>
  <si>
    <t>ABEL ANTONIO POLO DOMINGUEZ</t>
  </si>
  <si>
    <t>NELY ISABEL VIDES PERTUZ</t>
  </si>
  <si>
    <t>CHRISTIAN DAVID RIVERA ACOSTA</t>
  </si>
  <si>
    <t>GUSTAVO ANTONIO VELEZ GARCIA</t>
  </si>
  <si>
    <t xml:space="preserve"> LEDYS JUDITH MORENO DE LA CRUZ</t>
  </si>
  <si>
    <t>MARTHA ANTONIA VIVERO VARGAS</t>
  </si>
  <si>
    <t>EDWIN ANGARITA JAIMES</t>
  </si>
  <si>
    <t>MARIA DEL ROSARIO HERNANDEZ MALDONADO</t>
  </si>
  <si>
    <t>ZAMIR ALFREDO MONTERO PERTUZ</t>
  </si>
  <si>
    <t>YOLANDA ESTHER DE LA CRUZ PEDROZA</t>
  </si>
  <si>
    <t>GENERADORES DEL SABER</t>
  </si>
  <si>
    <t>CARMENZA GUERRA PALOMINO</t>
  </si>
  <si>
    <t>CLEOTILDE ISABEL SANCHEZ DE MEJIA</t>
  </si>
  <si>
    <t xml:space="preserve"> ERIKA ISABEL CERVANTES RIVERA</t>
  </si>
  <si>
    <t>EUSEBIO RANGEL PADILLA</t>
  </si>
  <si>
    <t>FERNANDO VILLA VANEGAS</t>
  </si>
  <si>
    <t>GABRIEL GUERRA FERREIRA</t>
  </si>
  <si>
    <t>JOSE SANCHEZ MARTINEZ</t>
  </si>
  <si>
    <t>LEONIS MARTINEZ ALCENDRA</t>
  </si>
  <si>
    <t>MARIA CONCEPCION VILLALOBOS VILLARRUEL</t>
  </si>
  <si>
    <t>MARIA MERCEDES PEREZ CASTRO</t>
  </si>
  <si>
    <t>MARIANO MOYA MUÑOZ</t>
  </si>
  <si>
    <t>NELSY RINALDI MORENO</t>
  </si>
  <si>
    <t>NORMA BARROS PADILLA</t>
  </si>
  <si>
    <t>PAULINA ESQUIVEL LASCARRO</t>
  </si>
  <si>
    <t>ROJERLIN RUIDIAZ RUIDIAZ</t>
  </si>
  <si>
    <t>YINA PAOLA QUIROZ VILLALOBOS</t>
  </si>
  <si>
    <t xml:space="preserve">CARMEN GONZALEZ RANGEL </t>
  </si>
  <si>
    <t>CECILIA DIAZ FLORIAN</t>
  </si>
  <si>
    <t xml:space="preserve"> ENNIS MARIA AVILA GUTIERREZ</t>
  </si>
  <si>
    <t>SOLFANNY ARRIETA GUERRA</t>
  </si>
  <si>
    <t>GRACIELA CANTILLO ARRIETA</t>
  </si>
  <si>
    <t>JOSEFINA RINALDI MARTINEZ</t>
  </si>
  <si>
    <t>MARIA DEL CARMEN MORENO ARDILA</t>
  </si>
  <si>
    <t>NELLYS DIAZ CASTRO</t>
  </si>
  <si>
    <t>PABLA JOVINA PEDROZO PEDROZO</t>
  </si>
  <si>
    <t>YANETH VIVIANA LOGREIRA RODRIGUEZ</t>
  </si>
  <si>
    <t>LOS MARGARITEÑOS</t>
  </si>
  <si>
    <t>YUDYS ARCE PATIÑO</t>
  </si>
  <si>
    <t xml:space="preserve"> YOMAIRA GARCES MEJIA</t>
  </si>
  <si>
    <t>ALONSO MANUEL HOSTIA HOSTIA</t>
  </si>
  <si>
    <t>HEIDY ATENCIA MONTERO</t>
  </si>
  <si>
    <t>JESUS MARIA RUENDES ROCHA</t>
  </si>
  <si>
    <t>AIDA MARIA OSPINO PATIÑO</t>
  </si>
  <si>
    <t>EDUVILDO CARDENAS ORTIZ</t>
  </si>
  <si>
    <t>ENA DE LA CRUZ MARTINEZ OSPINO</t>
  </si>
  <si>
    <t>EDILBERTO DAVILA MEJIA</t>
  </si>
  <si>
    <t>LUIS ANTONIO PEREZ MARTINEZ</t>
  </si>
  <si>
    <t>JENNIS LOPEZ BORDETH</t>
  </si>
  <si>
    <t>ROSA ELENA DIAZ PEDROZO</t>
  </si>
  <si>
    <t>TERSILIA SEGOVIA TINOCO</t>
  </si>
  <si>
    <t>SEVERIANA JIMENEZ RODRIGUEZ</t>
  </si>
  <si>
    <t>WILMAN ATENCIA MONTERO</t>
  </si>
  <si>
    <t>DANZANDO ANDO</t>
  </si>
  <si>
    <t>ALVARO ROBLES FLOREZ</t>
  </si>
  <si>
    <t>MAIRA GARCES ACUÑA</t>
  </si>
  <si>
    <t>HENRY ECHEVERRIA ABUABARA</t>
  </si>
  <si>
    <t>LILIANA ROJAS FUENTES</t>
  </si>
  <si>
    <t>EDGARDO RAFAEL DUNOYER URBANO</t>
  </si>
  <si>
    <t>EREIDIS GUILLEN FUENTES</t>
  </si>
  <si>
    <t>JUAN CARLOS OLIVARES MORALES</t>
  </si>
  <si>
    <t>YASMIN ROCHA GUILLEN</t>
  </si>
  <si>
    <t>ELVIS PAYAN GUILLEN</t>
  </si>
  <si>
    <t>ANIS ESTHER ESCOBAR MARQUEZ</t>
  </si>
  <si>
    <t xml:space="preserve"> EVANGELISTA ROCHA LOPEZ</t>
  </si>
  <si>
    <t>ORLANDO PEREZ GUILLEN</t>
  </si>
  <si>
    <t>SANDRA BEATRIZ GARCES RANGEL</t>
  </si>
  <si>
    <t>MARIA TERESA MEJIA BAÑOS</t>
  </si>
  <si>
    <t xml:space="preserve">THE TRANSFORMERS ENERGY </t>
  </si>
  <si>
    <t>YOHANA DE LA PEÑA MANRRIQUE</t>
  </si>
  <si>
    <t>ULFRAN MURRILO MONTERO</t>
  </si>
  <si>
    <t>HUGO HUMBERTO CAMPO RANGEL</t>
  </si>
  <si>
    <t>GRACIELA XIMENA BORDETH MERIÑO</t>
  </si>
  <si>
    <t>LOS CAIMANES ECOLOGICOS</t>
  </si>
  <si>
    <t>FELIPE GARCIA OSPINO</t>
  </si>
  <si>
    <t>DUVIS MARIA VILLARREAL RODRIGUEZ</t>
  </si>
  <si>
    <t>GUSTAVO MONTERO TINOCO</t>
  </si>
  <si>
    <t xml:space="preserve"> ISABEL ENITH AVENDAÑO TERRAZA</t>
  </si>
  <si>
    <t>JAIRO TURIZO ZAPATA</t>
  </si>
  <si>
    <t>LIBARDO MARTINEZ OSPINO</t>
  </si>
  <si>
    <t xml:space="preserve">NEREIDA TERRAZA RANGEL </t>
  </si>
  <si>
    <t>ORLANDO PATIÑO GARCES</t>
  </si>
  <si>
    <t>REIDIL AMERICO ROJAS DE LA ROSA</t>
  </si>
  <si>
    <t>RIQUELMER AVENDAÑO PIÑERES</t>
  </si>
  <si>
    <t>ROBERTO CARLOS ROJAS BELEÑO</t>
  </si>
  <si>
    <t>SARA GARCIA NAVARRO</t>
  </si>
  <si>
    <t>URIEL ENRIQUE SIERRA DE AGUAS</t>
  </si>
  <si>
    <t>WILMER MARTINEZ NAVARRO</t>
  </si>
  <si>
    <t>WILSON BELEÑO FLORIAN</t>
  </si>
  <si>
    <t>YOLIMA RANGEL ORTEGA</t>
  </si>
  <si>
    <t>LA RADIO, EDUCACION, DIVERSION Y PODER</t>
  </si>
  <si>
    <t>EDILBERTO CHAVEZ CRESPO</t>
  </si>
  <si>
    <t>ADUNIA ESTHER VANEGAS PALOMINO</t>
  </si>
  <si>
    <t>TOMAS SAUCEDO ZAMBRANO</t>
  </si>
  <si>
    <t>DABINSON CADENA ARANGO</t>
  </si>
  <si>
    <t>ROGER MANSBACH QUIROGA</t>
  </si>
  <si>
    <t>RECICLANDO ANDO</t>
  </si>
  <si>
    <t>ANA GRISELDA RICO TORREGROZA</t>
  </si>
  <si>
    <t>JOHANA JIMENEZ CAICEDO</t>
  </si>
  <si>
    <t>FORMADORES CON LAS TIC</t>
  </si>
  <si>
    <t>LORENZA ISABEL JIMENEZ ORTEGA</t>
  </si>
  <si>
    <t>MARGARITA DE LA CRUZ MUÑOZ</t>
  </si>
  <si>
    <t>ESPERANZA DEL CARMEN PALACIN MOYA</t>
  </si>
  <si>
    <t>SOFIA MARTINEZ RAMBAL</t>
  </si>
  <si>
    <t>ELCIE TAMARA CAMACHO</t>
  </si>
  <si>
    <t>ARTURO RAFAEL MARTINEZ ISAZA</t>
  </si>
  <si>
    <t>LUZ ESTELLA ORTEGA MUÑOZ</t>
  </si>
  <si>
    <t>MARY ROSA CAMACHO TAMARA</t>
  </si>
  <si>
    <t>OSCAR SALAS CONTRERAS</t>
  </si>
  <si>
    <t>SIRITH MARTINEZ RAMBAL</t>
  </si>
  <si>
    <t>JUAN CARLOS PUERTA PACHECO</t>
  </si>
  <si>
    <t>NURIS BARROS MARTINEZ</t>
  </si>
  <si>
    <t>OLADYS JUDITH PALACIN DE AGUA</t>
  </si>
  <si>
    <t>ROICY ELENA TAMARA CAMACHO</t>
  </si>
  <si>
    <t>CARMEN CONSUELO MOYA TAMARA</t>
  </si>
  <si>
    <t>LUIS PACHECO ARIZA</t>
  </si>
  <si>
    <t>VICTOR GUTIERREZ CASTRO</t>
  </si>
  <si>
    <t>MILAGRO TAMARA MOVILLA</t>
  </si>
  <si>
    <t>NORMA PALACIN MOYA</t>
  </si>
  <si>
    <t>NOLIDA CARRANZA CACERES</t>
  </si>
  <si>
    <t>LOS PACIFICADORES</t>
  </si>
  <si>
    <t>ADALGIZA LUZ BARRIOS PALACIN</t>
  </si>
  <si>
    <t>ADRIANA BUSTAMANTE ESPAÑA</t>
  </si>
  <si>
    <t>ENA LUZ GAMEZ VILLEGAS</t>
  </si>
  <si>
    <t>ESPERANZA DE JESUS MERIÑO OSPINO</t>
  </si>
  <si>
    <t>FRANCISCO JAVIER VILORIA CHIQUILLO</t>
  </si>
  <si>
    <t>JAVIER HERNANDO PEÑA SANCHEZ</t>
  </si>
  <si>
    <t>GLENIA PASTORA MENDOZA SOCARRAS</t>
  </si>
  <si>
    <t>LAURA MELISA OSPINO BUSTAMANTE</t>
  </si>
  <si>
    <t>LEONOR MARIA SURMAY TEHERAN</t>
  </si>
  <si>
    <t>MERLYS DEL ROSARIO CHOPERENA TORRES</t>
  </si>
  <si>
    <t>LILIA MARINA ORTIZ ESPAÑA</t>
  </si>
  <si>
    <t>LILIANA PATRICIA BARRIOS PALMERA</t>
  </si>
  <si>
    <t>AMIN VILARDY TORRES</t>
  </si>
  <si>
    <t>DANIRIS RIVAS ALVARADO</t>
  </si>
  <si>
    <t>LEONARDO MARTINEZ CHIMENTY</t>
  </si>
  <si>
    <t>MARTHA LUZ RIOS COLORADOS</t>
  </si>
  <si>
    <t>MIREYA ROJAS MARTINEZ</t>
  </si>
  <si>
    <t>ORIANA PATRICIA RANGEL CAMPO</t>
  </si>
  <si>
    <t>RAQUEL MERCEDES CADENA CARO</t>
  </si>
  <si>
    <t>YOHANA OLIVEROS OLIVEROS</t>
  </si>
  <si>
    <t>MILADYS TORRES OSPINO</t>
  </si>
  <si>
    <t>ANA SOFIA PEREZ PISCIOTTI</t>
  </si>
  <si>
    <t>DIANA LUZ POLO PEÑA</t>
  </si>
  <si>
    <t>MAURA TORRES ROJAS</t>
  </si>
  <si>
    <t>NANCY ROJAS DE SANCHEZ</t>
  </si>
  <si>
    <t>NERIS BASTIDAS MIRANDA</t>
  </si>
  <si>
    <t xml:space="preserve">AVENTUREROS DEL SABER </t>
  </si>
  <si>
    <t>ADELA ISABEL BORJA OROZCO</t>
  </si>
  <si>
    <t>AURA ESTELA CABALLERO CABALLERO</t>
  </si>
  <si>
    <t>RITA LUZ PERTUZ ORTIZ</t>
  </si>
  <si>
    <t>MARIA EDUVIGIS ROMERO ORTIZ</t>
  </si>
  <si>
    <t>MANUEL SALVADOR RODRIGUEZ VEGA</t>
  </si>
  <si>
    <t>GUADALUPE ISABEL ORTIZ POZO</t>
  </si>
  <si>
    <t>YANELIS CECILIA LIDUEÑAS BLANQUICETT</t>
  </si>
  <si>
    <t>CRISTOBAL DE JESUS JULIO GARCIA</t>
  </si>
  <si>
    <t>LUIS ALBERTO GUTIERREZ CEBALLOS</t>
  </si>
  <si>
    <t>NILSON RAFAEL ORTIZ TORREGROZA</t>
  </si>
  <si>
    <t>HUGO ALBERTO OROZCO GUTIERREZ</t>
  </si>
  <si>
    <t>INVESTIGADORES VEINTITREISTAS</t>
  </si>
  <si>
    <t>NEVER ALFONSO CACERES FERNANDEZ</t>
  </si>
  <si>
    <t>MARLIE ATZENE TIQUE GUTIERREZ</t>
  </si>
  <si>
    <t>JUAN ANDRES CAMACHO AMAYA</t>
  </si>
  <si>
    <t>YENY DEL CARMEN SEGURA GUEVARA</t>
  </si>
  <si>
    <t>RAMIRO ENRIQUE OROZCO TORREGROZA</t>
  </si>
  <si>
    <t>LILEIVA LUZ ORTEGA MORENO</t>
  </si>
  <si>
    <t>MILEIMA IRIARTE ARIZA</t>
  </si>
  <si>
    <t>JAQUELINE ESTHER MARTINEZ RUDAS</t>
  </si>
  <si>
    <t>JUDITH RAQUEL GUTIERREZ PEREZ</t>
  </si>
  <si>
    <t>DIVINO IMPACTO</t>
  </si>
  <si>
    <t>ESPERANZA IRIS MEDINA OVIEDO</t>
  </si>
  <si>
    <t>GISELLE PATRICIA MARTINEZ PEREZ</t>
  </si>
  <si>
    <t>INGRIS COROMOTO COLPAS POLO</t>
  </si>
  <si>
    <t>KATIANA LOPEZ ESCORCIA</t>
  </si>
  <si>
    <t>LILIANA ESTHER VILLAFAÑA ARIZA</t>
  </si>
  <si>
    <t>LUISA YANETH LAMPIS GASPARINI</t>
  </si>
  <si>
    <t>YADIRA ISABEL GUETTE GAMEZ</t>
  </si>
  <si>
    <t>YOLANDA BEATRIZ RODRIGUEZ MERCADO</t>
  </si>
  <si>
    <t>LOS INVESTIGADORES</t>
  </si>
  <si>
    <t>ANGELA PATRICIA CASTRO VEGA</t>
  </si>
  <si>
    <t>CARLOS ARTURO ESCALANTE HERNANDEZ</t>
  </si>
  <si>
    <t>SILVIA ROSA CABALLERO NORIEGA</t>
  </si>
  <si>
    <t>WILSON ALFONSO PEREA OSPINO</t>
  </si>
  <si>
    <t>ELIZABETH PISCIOTTI OROZCO</t>
  </si>
  <si>
    <t>JORGE LUIS HURTADO IBAÑEZ</t>
  </si>
  <si>
    <t>JOSE ALBERTO PEÑARANDA LOPEZ</t>
  </si>
  <si>
    <t>JUAN CARLOS ALZAMORA ISAZA</t>
  </si>
  <si>
    <t>MARY CRUZ HERRERA LOAIZA</t>
  </si>
  <si>
    <t>MARIA ALEJANDRA RIVAS TAMAYO</t>
  </si>
  <si>
    <t>TEDIS ALBERTO BADILLO LOPEZ</t>
  </si>
  <si>
    <t>LOS GUARDIANES DE SAN JOSE</t>
  </si>
  <si>
    <t>ANA DELIA CASTILLO CAMARGO</t>
  </si>
  <si>
    <t>MARIA LOPEZ FONTALVO</t>
  </si>
  <si>
    <t>GLADYS QUIROGA LUQUE</t>
  </si>
  <si>
    <t>LIZETH YANITH HENRY PEREZ</t>
  </si>
  <si>
    <t>CLARA MILENA URIBE TORRES</t>
  </si>
  <si>
    <t>UBALDINA CONTRERAS GONZALEZ</t>
  </si>
  <si>
    <t>LUZ CENITH CALDERON BENITEZ</t>
  </si>
  <si>
    <t>CAPITANES DE LOS VALORES</t>
  </si>
  <si>
    <t>CAROLINA ROSA MARTINEZ PULIDO</t>
  </si>
  <si>
    <t>DEISY MARGOTH LUNA MUÑOZ</t>
  </si>
  <si>
    <t>EMMA MARIA GONZALEZ AARON</t>
  </si>
  <si>
    <t>EUNICE PERTUZ ACEVEDO</t>
  </si>
  <si>
    <t>EVELCI MARIA SALAS MENDOZA</t>
  </si>
  <si>
    <t>FANNY ESTHER SUAREZ ARAUJO</t>
  </si>
  <si>
    <t>GRACIELA ESTHER DE LA CRUZ MANGA</t>
  </si>
  <si>
    <t>HECTOR OLAYA</t>
  </si>
  <si>
    <t>MATILDE ISABEL MEJIA RODRIGUEZ</t>
  </si>
  <si>
    <t>MAYERLIS TABORDA COTES</t>
  </si>
  <si>
    <t>MERLY ESTER PERTUZ PEREZ</t>
  </si>
  <si>
    <t>NORMA LUZ LOZANO MARQUEZ</t>
  </si>
  <si>
    <t>NURIS ESTHER PUERTO POLO</t>
  </si>
  <si>
    <t>OLFA MARINA OÑATE BRUJES</t>
  </si>
  <si>
    <t>PAOLA DE JESUS PAREJA AGAMEZ</t>
  </si>
  <si>
    <t>SILDANA MARIA CHIQUILLO BALDOMINO</t>
  </si>
  <si>
    <t>EPIMENIA BUITRAGO CABALLERO</t>
  </si>
  <si>
    <t>CARMEN ROSA GONZALEZ GARCIA</t>
  </si>
  <si>
    <t>DINA VANESSA BORREGO IBAÑEZ</t>
  </si>
  <si>
    <t>ERMELDA MARIA DACONTE BARRIOS</t>
  </si>
  <si>
    <t>FABIOLA MARQUEZ RODRIGUEZ</t>
  </si>
  <si>
    <t>GLORIA YANETH BAYONA ZAMBRANO</t>
  </si>
  <si>
    <t>JALILA ROSA MARTINEZ JIMENEZ</t>
  </si>
  <si>
    <t>JOSE GREGORIO YANES CORRALES</t>
  </si>
  <si>
    <t>JUAN DE LA ROSA RUEDA SANDOVAL</t>
  </si>
  <si>
    <t>JULIO AGUSTIN MORENO POLO</t>
  </si>
  <si>
    <t>LUZ ELENA DE LA HOZ LOPEZ</t>
  </si>
  <si>
    <t>ODALIS PATRICIA VASQUEZ BUSTAMANTE</t>
  </si>
  <si>
    <t>PIEDAD PATRICIA MEJIA MARTINEZ</t>
  </si>
  <si>
    <t>ZULY AMPARO JIMENEZ CUEVAS</t>
  </si>
  <si>
    <t>HIMELDA LIÑAN POLO</t>
  </si>
  <si>
    <t>NERIS MERCEDES HERRERA GONZALEZ</t>
  </si>
  <si>
    <t>ZULMA DOLORES ALTAMAR CARRASQUILLA</t>
  </si>
  <si>
    <t>LEESTICS</t>
  </si>
  <si>
    <t>BERENICE DEL CARMEN VARGAS GUERRERO</t>
  </si>
  <si>
    <t>DELIA ROSA MERIÑO BERMUDEZ</t>
  </si>
  <si>
    <t>SOL MARINA NAVARRO MONTENEGRO</t>
  </si>
  <si>
    <t>YINA PAOLA DURAN VARELA</t>
  </si>
  <si>
    <t>ADAULFO PEREA HERNANDEZ</t>
  </si>
  <si>
    <t>ANDRES DE JESUS COLINA PAEZ</t>
  </si>
  <si>
    <t>DANNILYS RAQUEL CARRILLO ALVAREZ</t>
  </si>
  <si>
    <t>DIOSA ESMERALDA BOLAÑO HERNANDEZ</t>
  </si>
  <si>
    <t>ELAINE OLARTE FAILLACE</t>
  </si>
  <si>
    <t>GERARDO ANTONIO CASTRO HERNANDEZ</t>
  </si>
  <si>
    <t>GILMA RODRIGUEZ ZUÑIGA</t>
  </si>
  <si>
    <t>HELENA GAMEZ LOBO</t>
  </si>
  <si>
    <t>KATERINE PAOLA PADILLA JIMENEZ</t>
  </si>
  <si>
    <t>LOLY INES PADILLA JIMENEZ</t>
  </si>
  <si>
    <t>LUIS ENRIQUE MARTINEZ ORDOÑEZ</t>
  </si>
  <si>
    <t>MARY CARMEN AREVALO FANDIÑO</t>
  </si>
  <si>
    <t>LUZ DARYS CHARRIS MATUTE</t>
  </si>
  <si>
    <t>MILENA RODRIGUEZ HERNANDEZ</t>
  </si>
  <si>
    <t>MIRIAM GUTIERREZ DAZA</t>
  </si>
  <si>
    <t>OSWALDO ANTONIO VILLA CARMONA</t>
  </si>
  <si>
    <t>ROSA MARIA NUÑEZ ANAYA</t>
  </si>
  <si>
    <t>SAIDAITH DEL CARMEN PEREZ CERVANTES</t>
  </si>
  <si>
    <t>UNIDOS EN EL FORTALECIMIENTO DE LA CULTURA Y LA CONVIVENCIA ESCOLAR</t>
  </si>
  <si>
    <t>DIONISIA GULLEN VILLAMIL</t>
  </si>
  <si>
    <t>GEORGINA DEL SOCORRO ROBAYO PUENTES</t>
  </si>
  <si>
    <t>DAIRO DE JESUS GIL RODRIGUEZ</t>
  </si>
  <si>
    <t>MARGOTH ISABEL VIZCAINO CAMACHO</t>
  </si>
  <si>
    <t>SANDY JULIE MANJARRES BOLAÑO</t>
  </si>
  <si>
    <t>VIALNELLYS BARRIOS ACOSTA</t>
  </si>
  <si>
    <t>ACCION AMBIENTAL, CULTURA Y PROGRESO</t>
  </si>
  <si>
    <t>CONSUELO MILENA GUTIERREZ NIÑO</t>
  </si>
  <si>
    <t>JUAN DE DIOS PABA CASADIEGO</t>
  </si>
  <si>
    <t>LUIS ENRIQUE VIZCAINO PATIÑO</t>
  </si>
  <si>
    <t>LUZ MILA SIERRA VALLE</t>
  </si>
  <si>
    <t>MARIBEL BRAVO DE LA ROSA</t>
  </si>
  <si>
    <t>MIRNA ROSA COLPAS MARTINEZ</t>
  </si>
  <si>
    <t>NEIVIS STELLA BOLAÑO TAPIA</t>
  </si>
  <si>
    <t>NURIS GAMARRA CORDOBA</t>
  </si>
  <si>
    <t>EDITH CECILIA VIZCAINO VARELA</t>
  </si>
  <si>
    <t>ZULAY ISABEL PIÑA RODRIGUEZ</t>
  </si>
  <si>
    <t>GRUP.PANTOJA-IMPLEMENTACION DE RADIONOVELA COMO ESTRATEGIAS PARA MEJORAR LA COMPRENSION LECTORA EN LOS ESTUDIANTES DE LA IED CERRO BLANCO</t>
  </si>
  <si>
    <t>SHIRLEY CANDELARIO MARTINEZ</t>
  </si>
  <si>
    <t>OMAIRA CRESPO PONCE</t>
  </si>
  <si>
    <t>ADALBERTO ALONSO MUNIVE PACHECO</t>
  </si>
  <si>
    <t>ADELA INES CARBONO PAREJO</t>
  </si>
  <si>
    <t>CESAR ENRIQUE CAMARGO CERVANTES</t>
  </si>
  <si>
    <t>DANIS ENIT PERALTA ANGULO</t>
  </si>
  <si>
    <t>DUBIS MARIA MONTENEGRO CASTRO</t>
  </si>
  <si>
    <t>JHON VICTOR IMITOLA GUERRA</t>
  </si>
  <si>
    <t>LEISLE POLO CARRILLO</t>
  </si>
  <si>
    <t>MARLENE VARELA AVILA</t>
  </si>
  <si>
    <t>PIEDAD MARIA HERNANDEZ MIRANDA</t>
  </si>
  <si>
    <t>SOBEIDA ESTHER SANTRICH ANGULO</t>
  </si>
  <si>
    <t>GUARDIANES DEL AMBIENTE</t>
  </si>
  <si>
    <t>EDER ENRIQUE JIMENEZ LONDOÑO</t>
  </si>
  <si>
    <t>RABIB DEL CARMELO FLOREZ ROMERO</t>
  </si>
  <si>
    <t>OLMAN PARRA CRISTANCHO</t>
  </si>
  <si>
    <t>ROBINSON ZUÑIGA RINCONES</t>
  </si>
  <si>
    <t>BUSCANDO AMOR</t>
  </si>
  <si>
    <t>IRIS AVENDAÑO VILLARREAL</t>
  </si>
  <si>
    <t>ALICIA DEL CARMEN GONZALEZ BELEÑO</t>
  </si>
  <si>
    <t>DENIS MARIA TERRAZA RANGEL</t>
  </si>
  <si>
    <t>ABEL TINOCO OSPINO</t>
  </si>
  <si>
    <t>ERASMO GUILLEN TERRAZA</t>
  </si>
  <si>
    <t>AUDIS RANGEL FLORIAN</t>
  </si>
  <si>
    <t>EVA VEGA CHAVEZ</t>
  </si>
  <si>
    <t>EUNICE CARRASCAL ORTIZ</t>
  </si>
  <si>
    <t>AMBIENTALISTAS DE LA BAHIA</t>
  </si>
  <si>
    <t>JOSE DE JESUS MARTINEZ CARBONELL</t>
  </si>
  <si>
    <t>GERLIS MARIA SALGUEDO DE LEON</t>
  </si>
  <si>
    <t>LILIANA CANDELARIA SALCEDO LEGUIA</t>
  </si>
  <si>
    <t>DANISE CLARET OSPINO SANTANA</t>
  </si>
  <si>
    <t xml:space="preserve">LOS CULTIVADORES EN VALORES </t>
  </si>
  <si>
    <t>YADIRA SIERRA SORACA</t>
  </si>
  <si>
    <t>KETTY PADILLA HORMECHEA</t>
  </si>
  <si>
    <t>JAVIER ANTONIO SIERRA MARTINEZ</t>
  </si>
  <si>
    <t>MARLENE ISABEL NARVAEZ VILLALOBOS</t>
  </si>
  <si>
    <t>VILMA JIMENEZ PALOMINO</t>
  </si>
  <si>
    <t>MAS QUE VENCEDORES</t>
  </si>
  <si>
    <t>OSIRIS GUTIERREZ MERIÑO</t>
  </si>
  <si>
    <t>ANA ELVIRA POLO PALACIN</t>
  </si>
  <si>
    <t>MARIA ELENA RODRIGUEZ BARRIOS</t>
  </si>
  <si>
    <t>MILEIBIS PATRICIA ESTRADA OSORIO</t>
  </si>
  <si>
    <t>ADRIAN JESUS OSORIO PALLARES</t>
  </si>
  <si>
    <t>CARLOS MIGUEL POLO ACOSTA</t>
  </si>
  <si>
    <t>ROQUE DAVID PADILLA MUÑOZ</t>
  </si>
  <si>
    <t>MARIA LUISA CARRILLO ESTRADA</t>
  </si>
  <si>
    <t>ROSA MARIA VERGARA GUETTE</t>
  </si>
  <si>
    <t>RAFAEL AUGUSTO GUETTE GRANADOS</t>
  </si>
  <si>
    <t>CARMEN MANUELA PERTUZ GUETTE</t>
  </si>
  <si>
    <t>RAMIRO JOSE CAMPO OROZCO</t>
  </si>
  <si>
    <t>FORMADORES DEL FUTURO</t>
  </si>
  <si>
    <t>YOLIMA MARIA MARTINEZ SIADO</t>
  </si>
  <si>
    <t>LUZ MERY PUERTA RICO</t>
  </si>
  <si>
    <t>FERNANDO JIMENEZ TAPIA</t>
  </si>
  <si>
    <t>GILMA BELTRAN LADINO</t>
  </si>
  <si>
    <t>LESFIA PORTELA VILLAMIZAR</t>
  </si>
  <si>
    <t>MARIA ELVIRA ORTIZ DAVILA</t>
  </si>
  <si>
    <t>FORMADORAS DE VALORES</t>
  </si>
  <si>
    <t>ADRIANA MARGARITA MENDOZA GARCIA</t>
  </si>
  <si>
    <t>INGRIS ESTER BLANCO MANJARRES</t>
  </si>
  <si>
    <t>DAMARIS CELINE MOVILLA VILLARREAL</t>
  </si>
  <si>
    <t>OBSERVATORIO DE LA CONVIVENCIA ESCOLAR</t>
  </si>
  <si>
    <t>DAIRO ELIAS DE LA CRUZ CALVO</t>
  </si>
  <si>
    <t>DELFINA EDITH MADERO LLANOS</t>
  </si>
  <si>
    <t>DUNIS ANA ACOSTA GUETTE</t>
  </si>
  <si>
    <t>FERNANDO DIONISIO FERNANDEZ DIAZ</t>
  </si>
  <si>
    <t>FRAY ALEXANDER GARCIA MARTINEZ</t>
  </si>
  <si>
    <t>JOSE MARIA ARIZA PERTUZ</t>
  </si>
  <si>
    <t>LUZ MARY LOPEZ TORRES</t>
  </si>
  <si>
    <t>MARELVIS DEL SOCORRO MELENDEZ SEPULVEDA</t>
  </si>
  <si>
    <t>MARGARITA SANABRIA GOMEZ</t>
  </si>
  <si>
    <t>MARIA DE LOS SANTOS MORRON CARRILLO</t>
  </si>
  <si>
    <t>MIRNA CANDELARIA SALAS ORTIZ</t>
  </si>
  <si>
    <t>OMAR ENRIQUE VARGAS AGAMEZ</t>
  </si>
  <si>
    <t>ORLEDIS CAMACHO VERGARA</t>
  </si>
  <si>
    <t>RAFAEL ENRIQUE PACHECO URIELES</t>
  </si>
  <si>
    <t>RUTH MIREYA DURAN GUERRERO</t>
  </si>
  <si>
    <t>VICTORIA MERCEDES PERTUZ CANTILLO</t>
  </si>
  <si>
    <t>YAIR ALEXANDER DIAZ TORRES</t>
  </si>
  <si>
    <t>MYRIAM DEL CARMEN CARO TORRES</t>
  </si>
  <si>
    <t>LEISLY YANETH MENDOZA OÑATE</t>
  </si>
  <si>
    <t xml:space="preserve"> LUZDARY ISABEL IBARRA OROZCO</t>
  </si>
  <si>
    <t>BERTHA MARIA BARRAZA CALANCHE</t>
  </si>
  <si>
    <t>JAIME ANTONIO MERIÑO FARIAS</t>
  </si>
  <si>
    <t xml:space="preserve"> SAHILLY FRANCISCA ORTEGA MUÑOZ</t>
  </si>
  <si>
    <t>ABNOVIS ALCIBIADES DE AGUAS BARRAZA</t>
  </si>
  <si>
    <t>GIIPA</t>
  </si>
  <si>
    <t>SINDY DEL SOCORRO BOLAÑO DIAZ</t>
  </si>
  <si>
    <t>SANDRA VANESSA LIÑAN GONZALEZ</t>
  </si>
  <si>
    <t>FANNY ESTHER PERTUZ ANGULO</t>
  </si>
  <si>
    <t>DALIA DEL CARMEN PALACIO GUERRA</t>
  </si>
  <si>
    <t>SILVANA CAROLINA ROJANO PABON</t>
  </si>
  <si>
    <t>DANNYS DEL CARMEN RODRIGUEZ LURAN</t>
  </si>
  <si>
    <t>LEDIS DEL CARMEN JULIO ARRIETA</t>
  </si>
  <si>
    <t>YANETH MORA SUAREZ</t>
  </si>
  <si>
    <t>OSMAN DANIEL DE LA CRUZ JIMENEZ</t>
  </si>
  <si>
    <t>JUSTINA EMILIA CASTILLO PEREZ</t>
  </si>
  <si>
    <t>LEONOR MARIA QUESEDO RIVERA</t>
  </si>
  <si>
    <t>NAZLY KARIME ZAMBRANO BARRIOS</t>
  </si>
  <si>
    <t>MARIA ELENA CASTILLO PODLESKY</t>
  </si>
  <si>
    <t>DAYANA PATRICIA NUÑEZ PALOMINO</t>
  </si>
  <si>
    <t>ANA MARCELA CABANA MANJARRES</t>
  </si>
  <si>
    <t>TIC Y ROBOTICA</t>
  </si>
  <si>
    <t>ADARGENIS MARIA SANTOYA MENDOZA</t>
  </si>
  <si>
    <t>AILENE JUDITH DIAZ MERCADO</t>
  </si>
  <si>
    <t xml:space="preserve"> FARIDES ENIT FONTALVO CABALLERO</t>
  </si>
  <si>
    <t xml:space="preserve"> LEDYS ESTHER DAZA TORRES</t>
  </si>
  <si>
    <t>LUIS RAMON AVENDAÑO BERMUDEZ</t>
  </si>
  <si>
    <t>LUZ ESTHER SANCHEZ NORIEGA</t>
  </si>
  <si>
    <t>PABLO JOSE RAMOS BERNAL</t>
  </si>
  <si>
    <t>ELDA SOFIA BARRIOS MARTINEZ</t>
  </si>
  <si>
    <t>MARIA INES LOPEZ DAZA</t>
  </si>
  <si>
    <t>GLORIA ISABEL OSORIO CERVANTES</t>
  </si>
  <si>
    <t>MARTHA ISABEL RODRIGUEZ PERTUZ</t>
  </si>
  <si>
    <t>VELMA DEL SOCORRO MORENO POLO</t>
  </si>
  <si>
    <t>MARTHA CECILIA SUAREZ PRIETO</t>
  </si>
  <si>
    <t>CUIDANDO MI MEDIO AMBIENTE</t>
  </si>
  <si>
    <t>CONSTRUCTORES DEL FUTURO</t>
  </si>
  <si>
    <t>ALONSO GUILLERMO OVIEDO GARCIA</t>
  </si>
  <si>
    <t>AMIRA ISABEL TORRES ARAGON</t>
  </si>
  <si>
    <t>GLORIA INES TORRES TERAN</t>
  </si>
  <si>
    <t>MAGDA LILIANA ORTIZ JIMENEZ</t>
  </si>
  <si>
    <t>ROSIRIS ROCIO RODRIGUEZ MARTINEZ</t>
  </si>
  <si>
    <t>MARELLYS ESTHER ARIAS PASOS</t>
  </si>
  <si>
    <t>MARELBYS ROCIO CASTILLO HERNANDEZ</t>
  </si>
  <si>
    <t>MARIA EUGENIA BUELVAS OSPINO</t>
  </si>
  <si>
    <t>MARIA FERNANDA JIMENEZ VILLALBA</t>
  </si>
  <si>
    <t>MARTHA CECILIA DIAZ MERCADO</t>
  </si>
  <si>
    <t>MARY LUZ MALDONADO SIERRA</t>
  </si>
  <si>
    <t>MINELBA DEL SOCORRO JIMENEZ OSPINO</t>
  </si>
  <si>
    <t xml:space="preserve">ADRIANISTAS AL RESCATE DE LA CONVIVENCIA ESCOLAR </t>
  </si>
  <si>
    <t>CATALINA JOSEFA GONZALEZ FONTALVO</t>
  </si>
  <si>
    <t>MARIA DEL CARMEN MELO VASQUEZ</t>
  </si>
  <si>
    <t>NEYIDE ISABEL COLON LUNA</t>
  </si>
  <si>
    <t>PLINIO MANUEL MACHADO DE LA CRUZ</t>
  </si>
  <si>
    <t>SALLID ISABEL CONTRERAS RODRIGUEZ</t>
  </si>
  <si>
    <t>LUZ MARINA VERGARA LUNA</t>
  </si>
  <si>
    <t>DEFENSORES DE LOS BOSQUES</t>
  </si>
  <si>
    <t>AMBROSIO GARCIA NIETO</t>
  </si>
  <si>
    <t>CLAUDIA DOMINGA ECHEVERRIA VASQUEZ</t>
  </si>
  <si>
    <t>EDGARDO MONTERO AMARIS</t>
  </si>
  <si>
    <t>ELENA IDALIDES VILLAR ORTIZ</t>
  </si>
  <si>
    <t>ISMAEL AREVALO VILLARREAL</t>
  </si>
  <si>
    <t>JAIDER LORENZO HERNANDEZ MEZA</t>
  </si>
  <si>
    <t>VIVIANA MERCEDES GONZALEZ OROZCO</t>
  </si>
  <si>
    <t>JOSE MARIA RUBIO BALLESTA</t>
  </si>
  <si>
    <t>RODRIGO CARVAJAL CORRALES</t>
  </si>
  <si>
    <t xml:space="preserve"> LUIS FERNANDO BAÑOS AREVALO</t>
  </si>
  <si>
    <t>INVESTIGANDO ANDO</t>
  </si>
  <si>
    <t>MIGUEL ANGEL VARGAS YANCI</t>
  </si>
  <si>
    <t>ANIBAL RICARDO OROZCO MOVILLA</t>
  </si>
  <si>
    <t>EDUARDO ANTONIO BOCANEGRA DE LA CRUZ</t>
  </si>
  <si>
    <t>ANA ELVIA CANTILLO OROZCO</t>
  </si>
  <si>
    <t>ANA CARMEN CANTILLO OROZCO</t>
  </si>
  <si>
    <t>NOHORA LUZ PERTUZ OSPINO</t>
  </si>
  <si>
    <t>ANA ESPERANZA ORTEGA OROZCO</t>
  </si>
  <si>
    <t>MONICA PATRICIA POLO GAMARRA</t>
  </si>
  <si>
    <t>CELMIRA ROSA MONTENEGRO ALVAREZ</t>
  </si>
  <si>
    <t>RAFAEL ARMANDO MORALES CERVANTES</t>
  </si>
  <si>
    <t>MARTA CECILIA GARCIA BARRIOS</t>
  </si>
  <si>
    <t>MARTHA LIGIA CASTRO DE LA CRUZ</t>
  </si>
  <si>
    <t>RAFAEL ANTONIO MORALES BOCANEGRA</t>
  </si>
  <si>
    <t xml:space="preserve">PEQUEÑOS INVESTIGADORES </t>
  </si>
  <si>
    <t>FELIPE SANTIAGO OSPINO MOYA</t>
  </si>
  <si>
    <t>JUDITH SAUCEDO YEPES</t>
  </si>
  <si>
    <t>MERLY DEL CARMEN INFANTE MORENO</t>
  </si>
  <si>
    <t>NORBELIS LASCARRO MOYA</t>
  </si>
  <si>
    <t>NUBIA CASTRO DE UTRIA</t>
  </si>
  <si>
    <t>MARTHA LUZ GOMEZ DE ZAMBRANO</t>
  </si>
  <si>
    <t>OLADIS PALOMINO SANCHEZ</t>
  </si>
  <si>
    <t>WILMAN RAFAEL RODRIGUEZ MORON</t>
  </si>
  <si>
    <t>NELCY JUDITH COLON ALFARO</t>
  </si>
  <si>
    <t>ANA SOFIA RODRIGUEZ PACHECO</t>
  </si>
  <si>
    <t>VERENA MARIA SUAREZ AYALA</t>
  </si>
  <si>
    <t>INGRID FONTALVO SALCEDO</t>
  </si>
  <si>
    <t>YADIRA MUÑOZ PEÑA</t>
  </si>
  <si>
    <t>LOS MATEMOSTRUOS</t>
  </si>
  <si>
    <t>NOHORA DE JESUS JIMENEZ MERCADO</t>
  </si>
  <si>
    <t>MADELIS MERCEDES GONZALEZ ESCORCIA</t>
  </si>
  <si>
    <t>LOS CICLOLECTORES</t>
  </si>
  <si>
    <t>CARMEN SOFIA SARMIENTO GRAU</t>
  </si>
  <si>
    <t>LIBERATA OJEDA GUTIERREZ</t>
  </si>
  <si>
    <t>COMPROMETIDOS CON EL SER Y EL HACER</t>
  </si>
  <si>
    <t>SAMIR RICARDO MARTINEZ MERCADO</t>
  </si>
  <si>
    <t>CESAR ENRIQUE VARGAS MARIN</t>
  </si>
  <si>
    <t>ALMIDES JOSE CHARRIS ACOSTA</t>
  </si>
  <si>
    <t>LOS INNOVADORES</t>
  </si>
  <si>
    <t>OMAR ALBERTO GASTELBONDO FORNARIS</t>
  </si>
  <si>
    <t>NINFA DEL CARMEN VARGAS DE ESMERAL</t>
  </si>
  <si>
    <t>ADIRA MODESTA OJEDA MORENO</t>
  </si>
  <si>
    <t>ILDEFONSO ORTEGA CAMACHO</t>
  </si>
  <si>
    <t>GRUPMACONDO</t>
  </si>
  <si>
    <t>KARINA ANTONIA MIRANDA MOZO</t>
  </si>
  <si>
    <t>AUGUSTO CESAR GUTIERREZ</t>
  </si>
  <si>
    <t>JOAQUIN EMILIO JAIME CORONELL</t>
  </si>
  <si>
    <t xml:space="preserve"> INGRID YOLIMA ESCOBAR ALVAREZ</t>
  </si>
  <si>
    <t>LUZ MARINA PADILLA ROMERO</t>
  </si>
  <si>
    <t>ANA CARLINA BARRIOS CERVANTES</t>
  </si>
  <si>
    <t>INES MARIA MERCADO MEYER</t>
  </si>
  <si>
    <t xml:space="preserve"> KATIANA MARTHA PINEDA CASTILLO</t>
  </si>
  <si>
    <t xml:space="preserve"> ALEXANDER GUTIERREZ VERGEL </t>
  </si>
  <si>
    <t>LISETH ELEANA MARQUEZ BENITEZ</t>
  </si>
  <si>
    <t>LUCAS ROMERO MATOS</t>
  </si>
  <si>
    <t>ARNALDO TILANO MARRIAGA</t>
  </si>
  <si>
    <t>JAIRO ALBERTO MORALES JIMENEZ</t>
  </si>
  <si>
    <t>PRISCILA MARIA PACHECO MARTINEZ</t>
  </si>
  <si>
    <t>GRUPO ECOLOGICO</t>
  </si>
  <si>
    <t>YAMITH IVAN PABON PAZ</t>
  </si>
  <si>
    <t>AROLDO RUIZ GARCIA</t>
  </si>
  <si>
    <t>WILBERTO ADOLFO ORTIZ BATISTA</t>
  </si>
  <si>
    <t>SANDRA YOJANA ORTIZ HERAZO</t>
  </si>
  <si>
    <t>OLGA MARINA ANDRADE VERGARA</t>
  </si>
  <si>
    <t>LISBETH ARELIS RADA ORTIZ</t>
  </si>
  <si>
    <t>LUZ MAYAMY GUARNIZO MONROY</t>
  </si>
  <si>
    <t>MARTHA INES NUÑEZ HERNANDEZ</t>
  </si>
  <si>
    <t>PEDRO JOSE GOMEZ MEDINA</t>
  </si>
  <si>
    <t xml:space="preserve"> SEBASTIAN MORON GOMEZ</t>
  </si>
  <si>
    <t xml:space="preserve"> JOHN JAIRO CORREA CHARRIS</t>
  </si>
  <si>
    <t xml:space="preserve"> NILSON FONSECA CUESTA</t>
  </si>
  <si>
    <t>GREYS LADIS HERRERA CANTILLO</t>
  </si>
  <si>
    <t>LOS HORTELANOS</t>
  </si>
  <si>
    <t>PETRONA BEATRIZ RODRIGUEZ BLANCO</t>
  </si>
  <si>
    <t>ALEXANDER FIDEL MORRON FADIÑO</t>
  </si>
  <si>
    <t>BEATRIZ MARTHA CABARCAS RETAMOZO</t>
  </si>
  <si>
    <t>LOS GIRASOLES</t>
  </si>
  <si>
    <t>MANGLE, ESPACIOS DE VIDA</t>
  </si>
  <si>
    <t>RICARDO DANIEL SANTIAGO VARGAS</t>
  </si>
  <si>
    <t>DALGIS ESTHER HERNANDEZ CARO</t>
  </si>
  <si>
    <t>LESBIA OSPINO ALVARADO</t>
  </si>
  <si>
    <t>MANUEL DE JESUS OSPINO LAMAR</t>
  </si>
  <si>
    <t>URIEL HERNANDEZ GUTIERREZ</t>
  </si>
  <si>
    <t>GUARDIANES DEL MEDIO AMBIENTE DE LA RINCONADA</t>
  </si>
  <si>
    <t>MARIO ROJAS CRESPO</t>
  </si>
  <si>
    <t>NAYER FLORIAN MARTINEZ</t>
  </si>
  <si>
    <t>IDOLFO FLOREZ RANGEL</t>
  </si>
  <si>
    <t>EVERALDO ALVEAR MIRANDA</t>
  </si>
  <si>
    <t>ENILFA LENGUA QUIROGA</t>
  </si>
  <si>
    <t>LUZ ENITH MIRANDA ALFARO</t>
  </si>
  <si>
    <t>MABELYS APALZA LAGUNA</t>
  </si>
  <si>
    <t>ZULETH PONCE OCHOA</t>
  </si>
  <si>
    <t>ROCIO PATRICIA RODRIGUEZ VILLAFAÑE</t>
  </si>
  <si>
    <t>WILMER ROJAS CRESPO</t>
  </si>
  <si>
    <t>MARIA KELLYS ROJAS LOPEZ</t>
  </si>
  <si>
    <t>ISABEL RODRIGUEZ OSPINO</t>
  </si>
  <si>
    <t>JANNY MELISSA LOPEZ HERNANDEZ</t>
  </si>
  <si>
    <t>ROSMERY CAMPO OSPINO</t>
  </si>
  <si>
    <t>ENEIDA HERRERA JIMENEZ</t>
  </si>
  <si>
    <t>BENDICTA DIAZ FLORIAN</t>
  </si>
  <si>
    <t>ONERYS ALVARADO DE LOPEZ</t>
  </si>
  <si>
    <t>NEVIS RANGEL DIAZ</t>
  </si>
  <si>
    <t>LIANETH MORENO ARDILA</t>
  </si>
  <si>
    <t>ENITH RIBON HERRERA</t>
  </si>
  <si>
    <t>EDUARDO FONSECA JIMENEZ</t>
  </si>
  <si>
    <t>SOÑADORES DE LA TIERRA COLORA</t>
  </si>
  <si>
    <t>LOURDES MERCEDES MORALES FONTALVO</t>
  </si>
  <si>
    <t>ROSALIA RUIDIAZ HERNANDEZ</t>
  </si>
  <si>
    <t>PEDRO LUIS ARANGO CARDENAS</t>
  </si>
  <si>
    <t>HUBER PONCE OCHOA</t>
  </si>
  <si>
    <t>MARLIDYS NORIEGA CASTRO</t>
  </si>
  <si>
    <t>ELVORA GULLOZO TORRES</t>
  </si>
  <si>
    <t>SILVIA ROSA RUIDIAZ GUERRA</t>
  </si>
  <si>
    <t>DIVA MARIA RUIDIAZ GUERRA</t>
  </si>
  <si>
    <t>MARTHA LUZ SANCHEZ RUIDIAZ</t>
  </si>
  <si>
    <t>TECNOINVESTIGADORES</t>
  </si>
  <si>
    <t>AGUSTINA ISABEL CARO GAMEZ</t>
  </si>
  <si>
    <t>CRISTIAN EDUARDO AVILA HORTA</t>
  </si>
  <si>
    <t>DELIA ROSA VISBAL TOVAR</t>
  </si>
  <si>
    <t>ELIDIS DEL CARMEN BARRIOS BARRIOS</t>
  </si>
  <si>
    <t>ENEMITH DE ROSARIO ATENCIO ACUÑA</t>
  </si>
  <si>
    <t>GISELA DE JESUS MUGNO ANDRADE</t>
  </si>
  <si>
    <t>JOSE RAMIRO ESPAÑA FRAGOZO</t>
  </si>
  <si>
    <t>PIEDAD DE JESUS PEÑA SANCHEZ</t>
  </si>
  <si>
    <t>YADIRA ESTHER BAENA MEZA</t>
  </si>
  <si>
    <t>ANGEL RAFAEL CUJIA FONTALVO</t>
  </si>
  <si>
    <t>CARMEN CELIS CARO</t>
  </si>
  <si>
    <t>JUANA ESTHER ANAYA TAPIAS</t>
  </si>
  <si>
    <t>ROSA ESTHER RADA MOLINARES</t>
  </si>
  <si>
    <t>LOS SOCRATICOS</t>
  </si>
  <si>
    <t>EMERSON ENRIQUE PERTUZ SAMPER</t>
  </si>
  <si>
    <t>OMAR LORENZO POTES DONADO</t>
  </si>
  <si>
    <t>LILA MARGARITA DE LA HOZ CERA</t>
  </si>
  <si>
    <t>JOSE VICENTE SANCHEZ PAZ</t>
  </si>
  <si>
    <t>HERNANDO MANUEL VEGA CANTILLO</t>
  </si>
  <si>
    <t>LUCILA POLO SUAREZ</t>
  </si>
  <si>
    <t>CLEMENTINA MARIA VILLAMIL GARCIA</t>
  </si>
  <si>
    <t>ARELYS JOSEFINA VILLA PEAZ</t>
  </si>
  <si>
    <t>ROSMIRA MIRANDA SANCHEZ</t>
  </si>
  <si>
    <t>ROSMARI MOZO CARRANZA</t>
  </si>
  <si>
    <t>ANDRES VILLAFAÑE AYALA</t>
  </si>
  <si>
    <t>YOSMAR ROPAIN CABALLERO</t>
  </si>
  <si>
    <t>MARIA PAZ DE LA CRUZ MEDINA</t>
  </si>
  <si>
    <t>LIVIDA ROSA ESCORCIA RUDAS</t>
  </si>
  <si>
    <t>ALBA DENYS MONTENEGRO DE PERTUZ</t>
  </si>
  <si>
    <t>YOLANDA ISABEL CANTILLO MOLINA</t>
  </si>
  <si>
    <t>CELINA BEATRIZ PABON PALLARES</t>
  </si>
  <si>
    <t>EDGARDO JOSE VILLARREAL MARTINEZ</t>
  </si>
  <si>
    <t>HEBER LOPEZ PEREZ</t>
  </si>
  <si>
    <t>OLFA MARIA CANTILLO BOLAÑO</t>
  </si>
  <si>
    <t>BENJAMIN ANTONIO DE LA CRUZ FONTALVO</t>
  </si>
  <si>
    <t>ARQUIMEDES RAFAEL HERNANDEZ ARIZA</t>
  </si>
  <si>
    <t>ADELSO ENRIQUE GOMEZ HERNANDEZ</t>
  </si>
  <si>
    <t>ALFONSO ANGEL LOBATO PERTUZ</t>
  </si>
  <si>
    <t>JAVIER ENRIQUE GUERRERO GUERRERO</t>
  </si>
  <si>
    <t>LOS NOVEDOSOS</t>
  </si>
  <si>
    <t>WILFRIDO ANTONIO SUAREZ VARELA</t>
  </si>
  <si>
    <t>NEYS JOSE ESQUEA VALENCIA</t>
  </si>
  <si>
    <t>NUBETH OROZCO RACINES</t>
  </si>
  <si>
    <t xml:space="preserve">PATRICIA ESTHER GUETTE CARRILLO </t>
  </si>
  <si>
    <t>ENEL HERNANDO PERTUZ PALMERA</t>
  </si>
  <si>
    <t>ARTESANOS PIJIÑEROS</t>
  </si>
  <si>
    <t>FRANK DUSSAN ARQUEZ</t>
  </si>
  <si>
    <t>CARMEN MULFORD PALOMINO</t>
  </si>
  <si>
    <t>DIGNA ROSA MACHADO LOPEZ</t>
  </si>
  <si>
    <t>NELSY REGINA MACHADO LOPEZ</t>
  </si>
  <si>
    <t>MARIA JUSTINA MACHADO MARTINEZ</t>
  </si>
  <si>
    <t>MARIA DEL CARMEN LOPEZ JIMENEZ</t>
  </si>
  <si>
    <t>LUCIA ISABEL ARRAZOLA GUERRERO</t>
  </si>
  <si>
    <t>ADRIA LOPEZ SIMANCA</t>
  </si>
  <si>
    <t>BELKY ELENA LOPEZ SIMANCA</t>
  </si>
  <si>
    <t>JAQUELINE ALVARINO BADEL</t>
  </si>
  <si>
    <t>SAMIRA LARIOS CASTRO</t>
  </si>
  <si>
    <t>NELSI RIVERA RIVERA</t>
  </si>
  <si>
    <t>NORALBA SEQUEA LARA</t>
  </si>
  <si>
    <t>DANIEL JOSE GUZMAN MORALES</t>
  </si>
  <si>
    <t>BORIS ANTONIO DAVILA MACHADO</t>
  </si>
  <si>
    <t>LADYS MARIA LUQUE CONTRERA</t>
  </si>
  <si>
    <t>PANEL</t>
  </si>
  <si>
    <t>NELSON DE JESUS MARTINEZ OROZCO</t>
  </si>
  <si>
    <t>EDUARDO MIGUEL PADILLA RUIZ</t>
  </si>
  <si>
    <t xml:space="preserve"> PEDRO JOSE RUIZ LOPEZ </t>
  </si>
  <si>
    <t>ARNOBIS CARO BAZZA</t>
  </si>
  <si>
    <t>LUIS EDUARDO AGUILERA RODERO</t>
  </si>
  <si>
    <t>PIRSAG</t>
  </si>
  <si>
    <t xml:space="preserve"> JHON JAIRO LARA MARTINEZ</t>
  </si>
  <si>
    <t>YOSIRIS ISABEL OSPINO ACUÑA</t>
  </si>
  <si>
    <t>JOEL JAVIER OSPINO RAMOS</t>
  </si>
  <si>
    <t>YENIS VIVIANA TAMARA OSPINO</t>
  </si>
  <si>
    <t>GLENYS ESTHER RIVERA LOPEZ</t>
  </si>
  <si>
    <t>YOMARIS ESTER BERTEL BLANCO</t>
  </si>
  <si>
    <t>ANGELICA MARIA ANDRADE RAMOS</t>
  </si>
  <si>
    <t>ELMIRA ISABEL SALAS ESCOBAR</t>
  </si>
  <si>
    <t>INVESTIGADORES INTERCULTURALES</t>
  </si>
  <si>
    <t>IVERTH DEL CARMEN PALLARES ESCORCIA</t>
  </si>
  <si>
    <t>LASTENIA CONCEPCION CONTRERAS ANAYA</t>
  </si>
  <si>
    <t>SIMON ALBERTO MORENO BORNACHERA</t>
  </si>
  <si>
    <t>YERIS ALFONSO CASTILLO AGUIRRE</t>
  </si>
  <si>
    <t>YOLIMA CECILIA SANABRIA TORRES</t>
  </si>
  <si>
    <t>ISABEL MARIA ARIZA CARO</t>
  </si>
  <si>
    <t>ALEXANDER POLO JIMENEZ</t>
  </si>
  <si>
    <t>ASUNCION MARIA GAMEZ PEREZ</t>
  </si>
  <si>
    <t>CARMEN CECILIA VIVES HENRIQUEZ</t>
  </si>
  <si>
    <t>EDILSA MARIA FERNANDEZ CAMARGO</t>
  </si>
  <si>
    <t>ELVIRA ELENA VIZCAINO ECHEVERRIA</t>
  </si>
  <si>
    <t>HERNAN CALA OLIVEROS</t>
  </si>
  <si>
    <t>HILMELDA BEATRIZ CHAVES DE LAVALLE</t>
  </si>
  <si>
    <t>NEREIDA DE LA CRUZ MAESTRE MATOS</t>
  </si>
  <si>
    <t>NILCY PATRICIA GONZALEZ BERNAL</t>
  </si>
  <si>
    <t>RODIN RAFAEL MARTINEZ CALDERON</t>
  </si>
  <si>
    <t>ENSEÑAR PARA LA VIDA</t>
  </si>
  <si>
    <t>URSULA MARIA NIGRINIS IRREÑO</t>
  </si>
  <si>
    <t>ZAIRA ESTHER PEDROZO CONEDO</t>
  </si>
  <si>
    <t xml:space="preserve"> SARA ESTHER ZAPATA REVOLLEDO</t>
  </si>
  <si>
    <t>LILIANA MARGARITA FELIPE VILLALOBOS</t>
  </si>
  <si>
    <t>COSECHANDO VALORES</t>
  </si>
  <si>
    <t>GLADYS MARIA PEÑA OROZCO</t>
  </si>
  <si>
    <t>ESTRATEGAS DE COLOMBIA</t>
  </si>
  <si>
    <t>ALFREDO SAID QUINTO PEREZ</t>
  </si>
  <si>
    <t>ALMA BRUNA CORTES PERALTA</t>
  </si>
  <si>
    <t>ANDRES AUGUSTO SANCHEZ CERVANTES</t>
  </si>
  <si>
    <t>ARELYS ASCENETH PEREZ CHARRIS</t>
  </si>
  <si>
    <t>CLARIBETH CONTRERAS QUIROZ</t>
  </si>
  <si>
    <t>DANIEL MENDOZA FADUL</t>
  </si>
  <si>
    <t>DORALIS IBETH JIMENEZ HERRERA</t>
  </si>
  <si>
    <t>ELIDA ESTHER FLOREZ JASSAN</t>
  </si>
  <si>
    <t>ERNESTO RAFAEL MIRANDA ROPAIN</t>
  </si>
  <si>
    <t>FABIAN DAVID CABALLERO CHACON</t>
  </si>
  <si>
    <t>MARITZA DEL CARMEN DIAZ GRANADOS CORRALES</t>
  </si>
  <si>
    <t>NELLY SOFIA AMARIS VILLALBA</t>
  </si>
  <si>
    <t>OLGA LUZ HENRIQUEZ HENRIQUEZ</t>
  </si>
  <si>
    <t>JAVIER CAMILO ROJAS</t>
  </si>
  <si>
    <t>NIBALDO OSPINO ORTIZ</t>
  </si>
  <si>
    <t>FILOGENIOS HACIA LA POLITEIA</t>
  </si>
  <si>
    <t>JUVENTUD INVESTIGADORA</t>
  </si>
  <si>
    <t>NURYS ESTHER CABALLERO SANJUAN</t>
  </si>
  <si>
    <t>CAROLINA MILEN CURIEL AMASTHA</t>
  </si>
  <si>
    <t>FORMADORAS Y ESTRATEGAS DE CULTURA KENNEDYSTA</t>
  </si>
  <si>
    <t>ALEXANDRA EMPERATRIZ BONILLA LLANES</t>
  </si>
  <si>
    <t>DIOCELINA BOTELLO TRILLOS</t>
  </si>
  <si>
    <t>ELMIRA ISABEL EGUIS PABON</t>
  </si>
  <si>
    <t>FRANCIA ELENA LARA DE LA ROSA</t>
  </si>
  <si>
    <t>NELCY ANTONIA THOMAS DE MANJARREZ</t>
  </si>
  <si>
    <t>OLGA MARIA PEDROZA MIRANDA</t>
  </si>
  <si>
    <t>ROSA LINDA PONZON RODRIGUEZ</t>
  </si>
  <si>
    <t>DISFRUTEMOS NUESTRO IDIOMA</t>
  </si>
  <si>
    <t>COINTA ESTHER CORONADO GUTIERREZ</t>
  </si>
  <si>
    <t>MARIA DEL ROSARIO PACHECO CHARRIS</t>
  </si>
  <si>
    <t>MIRYAN ESTHER CORONADO MUÑOZ</t>
  </si>
  <si>
    <t>OSCAR AUGUSTO FONTALVO ORTEGA</t>
  </si>
  <si>
    <t>OSWALDO RAFAEL TORRES TORREGROZA</t>
  </si>
  <si>
    <t>DIOCELINA DE LA CRUZ PABON</t>
  </si>
  <si>
    <t>GERTRUDIS EMILIA PABON CARRILLO</t>
  </si>
  <si>
    <t>LEDYS MARINA DEL CARMEN PABON CANTILLO</t>
  </si>
  <si>
    <t>ROSIRIS DE JESUS DE LA HOZ CORONADO</t>
  </si>
  <si>
    <t>YASMARI YANET ACOSTA BONETT</t>
  </si>
  <si>
    <t>ZUNILDA DE LA CRUZ DE LA CRUZ</t>
  </si>
  <si>
    <t>ELSA EDITH PABON CANTILLO</t>
  </si>
  <si>
    <t>LEIBER ROSA GARCIA PEÑA</t>
  </si>
  <si>
    <t>LUCIA INES ORTEGA OLIVEROS</t>
  </si>
  <si>
    <t>MIRELLA DE JESUS TORRES VARGAS</t>
  </si>
  <si>
    <t>ONAIMA PATRICIA MOVILLA SALGADO</t>
  </si>
  <si>
    <t>FREDY DE JESUS VEGA PADILLA</t>
  </si>
  <si>
    <t>PROMECOR</t>
  </si>
  <si>
    <t>DIGNA LUZ FLORES BORJA</t>
  </si>
  <si>
    <t>MARTIN RAFAEL SALAS DE LA ROSA</t>
  </si>
  <si>
    <t xml:space="preserve">INEDERMISTA </t>
  </si>
  <si>
    <t>ADA DEL SOCORRO PACHECO CANTILLO</t>
  </si>
  <si>
    <t>CARMEN EDITH RUIZ CHARRIS</t>
  </si>
  <si>
    <t>JESUS GREGORIO VILLARREAL SUAREZ</t>
  </si>
  <si>
    <t>YOLIMA ESTHER QUESADA JURE</t>
  </si>
  <si>
    <t>PABLO JOSE SALCEDO PATERNOSTRO</t>
  </si>
  <si>
    <t>OSCAR EDUARDO VARGAS FONTALVO</t>
  </si>
  <si>
    <t>ASDRUBAL URREA PACIBES</t>
  </si>
  <si>
    <t>HERNANDO RAFAEL PEREZ VILLAMIL</t>
  </si>
  <si>
    <t>REINALDO ELIAS GONZALEZ PEREZ</t>
  </si>
  <si>
    <t>ZULAY DE JESUS MARTINEZ MOSQUERA</t>
  </si>
  <si>
    <t>EULOGIO DE JESUS MENDOZA ESCORCIA</t>
  </si>
  <si>
    <t>NADIN CABALLERO TERNERA</t>
  </si>
  <si>
    <t>IBIS DE JESUS CASTAÑEDA PARRA</t>
  </si>
  <si>
    <t>JOSE JOAQUIN LOBATO LOBO</t>
  </si>
  <si>
    <t>HEIMAN JAMITH CHARRIS CANTILLO</t>
  </si>
  <si>
    <t>ISAAC DAVID POLO CHARRIS</t>
  </si>
  <si>
    <t>MARIBEL MARIA CANTILLO VILLALOBO</t>
  </si>
  <si>
    <t>ELSY CECILIA CANTILLO ESCORCIA</t>
  </si>
  <si>
    <t>EDINSON ALBERTO LOBATO LOBO</t>
  </si>
  <si>
    <t>OLGA CECILIA ALVAREZ LOBO</t>
  </si>
  <si>
    <t>AMELIA MARIA VARGAS MORALES</t>
  </si>
  <si>
    <t>NELIDA DE JESUS AFRICANO CHARRIS</t>
  </si>
  <si>
    <t>DENIS ESTHER LOBATO BARRIOS</t>
  </si>
  <si>
    <t>NORALDA PATRICIA PEREZ CAMPO</t>
  </si>
  <si>
    <t>INDERMISTA DE AVIANCA</t>
  </si>
  <si>
    <t>EDUARDO ENRIQUE ROMO BONETT</t>
  </si>
  <si>
    <t>WILLIAM ENRIQUE ORTIZ SEVERINI</t>
  </si>
  <si>
    <t>GLEN JHON JIMENEZ ARIAS</t>
  </si>
  <si>
    <t>EUCARIS ENETH PEREZ DE GOMEZ</t>
  </si>
  <si>
    <t>LUIS CARLOS CRESPO AREVALO</t>
  </si>
  <si>
    <t>UNIDOS HOLMES KENNEDISTAS</t>
  </si>
  <si>
    <t>ARELIS MARIA FONSECA BROCHERO</t>
  </si>
  <si>
    <t>EDGAR RAMON CAMACHO AMAYA</t>
  </si>
  <si>
    <t>JUAN VICENTE GOMEZ COLON</t>
  </si>
  <si>
    <t>MARLENE ISABEL MERCADO GALINDO</t>
  </si>
  <si>
    <t>NUBIA ISABEL VISBAL MARIN</t>
  </si>
  <si>
    <t>MARTHA ELENA ARIZA ALVAREZ</t>
  </si>
  <si>
    <t>WILLIAM HARRY DE LA HOZ CERA</t>
  </si>
  <si>
    <t>YANETH MARIA ESCORCIA POLO</t>
  </si>
  <si>
    <t>YASNURIS ROCIO GOMEZ LOPEZ</t>
  </si>
  <si>
    <t>GRUP.PANTOJA-TRANSFORMACION DEL MANGO EN FUENTE DE INGRESO ECONOMICO PARA LAS FAMILIAS DE LA COMUNIDAD DE PANTOJA</t>
  </si>
  <si>
    <t>JULIANA MARCELA PELAEZ ROBLES</t>
  </si>
  <si>
    <t>SERGIO JAVIER PEREZ ROSALES</t>
  </si>
  <si>
    <t>LISET PAOLA MANTILLA ORTIZ</t>
  </si>
  <si>
    <t>ELVIRA ELENA MARTINEZ MARQUEZ</t>
  </si>
  <si>
    <t>SAMIR ALFONSO MENDOZA MANJARREZ</t>
  </si>
  <si>
    <t>FORJADORES DE PAZ Y CONVIVENCIA</t>
  </si>
  <si>
    <t>AILEEN CADENA VARGAS</t>
  </si>
  <si>
    <t>JACKELINE DEL ROSARIO VILARDY ZULUAGA</t>
  </si>
  <si>
    <t xml:space="preserve"> GLADYS MARGOTH JIMENEZ BOLIVAR</t>
  </si>
  <si>
    <t>NUBIOLA ROSA GUARDO BAHOQUE</t>
  </si>
  <si>
    <t xml:space="preserve"> EMELITH RODRIGUEZ RANGEL</t>
  </si>
  <si>
    <t>EBLIN ANTONIA OSPINO OLIVELLA</t>
  </si>
  <si>
    <t>PEGGY ROSALI LUQUETTA LOPEZ</t>
  </si>
  <si>
    <t>CELINA ARANGO SANCHEZ</t>
  </si>
  <si>
    <t>ALEX ALBERTO JIMENEZ DELGADO</t>
  </si>
  <si>
    <t xml:space="preserve"> BLANEIDYS PAOLA JIMENEZ JIMENEZ</t>
  </si>
  <si>
    <t>IBEDIS DEL CARMEN LOPEZ DELGADO</t>
  </si>
  <si>
    <t>MERCEDES DEL CARMEN CABARCAS MASSON</t>
  </si>
  <si>
    <t>MIRLEIDYS JOSHAIRA PABA RUIZ</t>
  </si>
  <si>
    <t>LETICIA DEL CARMEN NAVARRO RAMIREZ</t>
  </si>
  <si>
    <t>GIPS</t>
  </si>
  <si>
    <t>CARMEN YANETH BARRIOS GARCIA</t>
  </si>
  <si>
    <t>GENNY DEL ROSARIO BERDUGO OSPINO</t>
  </si>
  <si>
    <t>MARIA ISABEL SIERRA NAVARRO</t>
  </si>
  <si>
    <t>NILSON RAFAEL CACERES HOYOS</t>
  </si>
  <si>
    <t>JORGE MARIO CHAMORRO MARIMON</t>
  </si>
  <si>
    <t>JUAN CARLOS MERIÑO CANAVAL</t>
  </si>
  <si>
    <t>ARTICSANIAS JOLUMMA</t>
  </si>
  <si>
    <t>NEYIS JOSEFA JIMENEZ FONSECA</t>
  </si>
  <si>
    <t>LUIS EDUARDO MEJIA ROJAS</t>
  </si>
  <si>
    <t>ROMUALDA ARIAS SOTO</t>
  </si>
  <si>
    <t>MARIA BERNARDA FERREIRA CORTES</t>
  </si>
  <si>
    <t>LEONEL MARTINEZ NAVARRO</t>
  </si>
  <si>
    <t>IROMALDI SOLANO MINDIOLA</t>
  </si>
  <si>
    <t>EDIER OLIVERO NAVARRO</t>
  </si>
  <si>
    <t>EUCARIS HERRERA ORTIZ</t>
  </si>
  <si>
    <t>MARIA ELEUTERIA ALVARADO VALENCIA</t>
  </si>
  <si>
    <t>ALEXANDER HERRERA GONZALEZ</t>
  </si>
  <si>
    <t>INVESTIGADORES BOTANICOS</t>
  </si>
  <si>
    <t>YEOVANNA RAFAELA RANGEL OSPINO</t>
  </si>
  <si>
    <t>SANDRA MARIA DIAZ SANTOS</t>
  </si>
  <si>
    <t>REINALDO GUERRERO GUTIERREZ</t>
  </si>
  <si>
    <t>MEIRA ESTRADA TOVAR</t>
  </si>
  <si>
    <t>INNOVADORES DE LA EDUCACION</t>
  </si>
  <si>
    <t>JEANNETTE DEL PILAR FLORIAN RODRIGUEZ</t>
  </si>
  <si>
    <t>MELVIS MAROLIS MARTINEZ MARQUEZ</t>
  </si>
  <si>
    <t>ADELINA ESTHER HERRERA MORALES</t>
  </si>
  <si>
    <t>JOSEFA MARIA CASTILLO DE AGUAS</t>
  </si>
  <si>
    <t>NEIRITH MERCEDES FUENTES TRITON</t>
  </si>
  <si>
    <t>HENRY PARA SUAREZ</t>
  </si>
  <si>
    <t>KARINA VIANETH MENDOZA MONTECINO</t>
  </si>
  <si>
    <t>YACQUELINE ESPEJERO ROVIRA</t>
  </si>
  <si>
    <t>SANDY PAOLA TAPIA GALAN</t>
  </si>
  <si>
    <t>DOCENTES INVESTIGADORES DEL SAN JUAN BAUTISTA</t>
  </si>
  <si>
    <t>MARIA DEL ROSARIO PERTUZ MEJIA</t>
  </si>
  <si>
    <t>GENIT ESTELA VARELA DE LA HOZ</t>
  </si>
  <si>
    <t>ANGELICA MARIA CHACON MIRANDA</t>
  </si>
  <si>
    <t>COOL ENGLISH</t>
  </si>
  <si>
    <t>MARGI DIAZ SEPULVEDA</t>
  </si>
  <si>
    <t>JAVIER ANTONIO GIACOMETTO CANTILLO</t>
  </si>
  <si>
    <t>ANDRES DARIO CRUZ FLOREZ</t>
  </si>
  <si>
    <t>HEIDER JOSE DE LEON SANABRIA</t>
  </si>
  <si>
    <t>GERMAN DE LA HOZ BOLAÑO</t>
  </si>
  <si>
    <t>CILSA ISABEL OSPINO SALAS</t>
  </si>
  <si>
    <t>JESUS RAFAEL DE LA ROSA BLANCO</t>
  </si>
  <si>
    <t>ANDRES AVELINO CANTILLO CABEZA</t>
  </si>
  <si>
    <t>LUIS RAFAEL JIMENEZ MUÑOZ</t>
  </si>
  <si>
    <t>JADINIS MARGARITA MUÑOZ RODRIGUEZ</t>
  </si>
  <si>
    <t>NORYS DEL CARMEN CERVANTES ALVAREZ</t>
  </si>
  <si>
    <t xml:space="preserve"> RUTH MARIA DE LA HOZ BOLAÑO</t>
  </si>
  <si>
    <t>ALVARO RAFAEL OSPINO PEDROZA</t>
  </si>
  <si>
    <t>AMABIS JUDITH FRANCIA HERNANDEZ</t>
  </si>
  <si>
    <t>ROSMY ROCIO RANGEL MUÑOZ</t>
  </si>
  <si>
    <t>UBALDO FEDERICO HERNANDEZ ORTIZ</t>
  </si>
  <si>
    <t>MARLITH JUDITH PEREZ CASTRO</t>
  </si>
  <si>
    <t>MERIDES ESTHER HERNANDEZ ORTIZ</t>
  </si>
  <si>
    <t>JOEL FRANCIA HERNANDEZ</t>
  </si>
  <si>
    <t>ALFONSO DE JESUS PEREZ MORENO</t>
  </si>
  <si>
    <t>CRISTINA ISABEL MERIÑO PACHECO</t>
  </si>
  <si>
    <t>DAMIANA ROSA DE LA HOZ DE LA HOZ</t>
  </si>
  <si>
    <t>HERNAN RAFAEL BATISTA BORJA</t>
  </si>
  <si>
    <t>LUZ DARIS HERNANDEZ ORTIZ</t>
  </si>
  <si>
    <t xml:space="preserve">LOS AMBIENTALISTAS DE BELLAVISTA </t>
  </si>
  <si>
    <t>JUGANDO A PROGRAMAR</t>
  </si>
  <si>
    <t>NELSON ENRIQUE ACUÑA MEDINA</t>
  </si>
  <si>
    <t>JULIO FERNANDO FUENTES FONSECA</t>
  </si>
  <si>
    <t>CARMELO VILLAR NAVARRO</t>
  </si>
  <si>
    <t>MARLENE LEON ARIAS</t>
  </si>
  <si>
    <t>ROSA MERCEDES MULFORD LEON</t>
  </si>
  <si>
    <t>HOMERO ALBERTO GURRERO FUENTES</t>
  </si>
  <si>
    <t>ANDREA PARAMO ACUÑA</t>
  </si>
  <si>
    <t>IGNACIA FUENTES JIMENEZ</t>
  </si>
  <si>
    <t>MARIA DEL CARMEN FUENTES FONSECA</t>
  </si>
  <si>
    <t>CARMEN ELENA FRANCO RODRIGUEZ</t>
  </si>
  <si>
    <t>LOURDES MARINA FUENTES FONSECA</t>
  </si>
  <si>
    <t xml:space="preserve"> IBETH LOPEZ HERNANDEZ</t>
  </si>
  <si>
    <t>AURA CECILIA FUENTES BARRIOS</t>
  </si>
  <si>
    <t>YUDYS DEL CARMEN FUENTES JIMENEZ</t>
  </si>
  <si>
    <t>LOS SUPER-REPONSABLES</t>
  </si>
  <si>
    <t>LILIANA ESCUDERO MEZQUIDA</t>
  </si>
  <si>
    <t>EDITH VELASCO ALFARO</t>
  </si>
  <si>
    <t>JUAN ANTONIO PALMERA RODRIGUEZ</t>
  </si>
  <si>
    <t>AMBIENTALISTAS</t>
  </si>
  <si>
    <t>NELSY GREGORIA CAAMAÑO GUERRA</t>
  </si>
  <si>
    <t>PABLO EDUARDO GUTIERREZ RODERO</t>
  </si>
  <si>
    <t>JAVIER ANTONIO ORTEGA RAMIREZ</t>
  </si>
  <si>
    <t>ROSA SILVANA GUTIERREZ DIAZ</t>
  </si>
  <si>
    <t>LIDIBER PORTELA VILLAMIZAR</t>
  </si>
  <si>
    <t>FERNANDO CAMPO MENDEZ</t>
  </si>
  <si>
    <t xml:space="preserve">LEIDIS ESTER CALIZ LOPEZ </t>
  </si>
  <si>
    <t>MARTA LUCIA MEJIA YEPES</t>
  </si>
  <si>
    <t>MARLENE DE JESUS LOPEZ GUERRA</t>
  </si>
  <si>
    <t>BERNARDO JOSE ACOSTA PADILLA</t>
  </si>
  <si>
    <t>LUZ MARINA VERGARA MATUTE</t>
  </si>
  <si>
    <t>LUIS ALFONSO VILLANUEVA TORRES</t>
  </si>
  <si>
    <t>RAFAEL ALFONSO BRAVO ROMERO</t>
  </si>
  <si>
    <t xml:space="preserve"> ELEANA LOPEZ PEREZ</t>
  </si>
  <si>
    <t>MARIA GREGORIA NUÑEZ MERCADO</t>
  </si>
  <si>
    <t>MEDIO AMBIENTE</t>
  </si>
  <si>
    <t>MARELVIS JUDITH SUAREZ TORRES</t>
  </si>
  <si>
    <t>JAIME ARTETA SALTARIN</t>
  </si>
  <si>
    <t>YORMARI DE LA OSSA CARDENAS</t>
  </si>
  <si>
    <t>NARLYS JUDITH GONZALEZ ZARCO</t>
  </si>
  <si>
    <t>CATALINA LUCIA MIRANDA GUTIERREZ</t>
  </si>
  <si>
    <t xml:space="preserve">LOS INVESTIGADORES DEL ROSARIO </t>
  </si>
  <si>
    <t>WALTER RAFAEL OSPINO PANTOJA</t>
  </si>
  <si>
    <t>ESCILDA MARIA GARCIA FLOREZ</t>
  </si>
  <si>
    <t>JHON ALEXANDER JARAMILLO SANDOVAL</t>
  </si>
  <si>
    <t>KATERINE JUDITH MUÑOZ BOLAÑO</t>
  </si>
  <si>
    <t>VIALIS HORTENCIA FLOREZ FLOREZ</t>
  </si>
  <si>
    <t>MARTHA CECILIA ALFARO MARTINEZ</t>
  </si>
  <si>
    <t>MARISELA POLO RAMBAL</t>
  </si>
  <si>
    <t>MARIA ISOLINA DIAZ CARRILLO</t>
  </si>
  <si>
    <t>ROEDORES DE UN AMBIENTE IDEALISTA</t>
  </si>
  <si>
    <t>FABIOLA SEPULVEDA GARAVITO</t>
  </si>
  <si>
    <t>HIROLMALDI ARAHIZA MARTINEZ CASTRO</t>
  </si>
  <si>
    <t>JUAN MANUEL VARELA VARELA</t>
  </si>
  <si>
    <t>MILADIS JUDITH PALMERA BARON</t>
  </si>
  <si>
    <t>IDAMIS SOFIA CASTILLO CANDELARIO</t>
  </si>
  <si>
    <t>DARMELYS MARIA CALABRIA HERNANDEZ</t>
  </si>
  <si>
    <t>IRIS PAOLA GARCIA MUÑOZ</t>
  </si>
  <si>
    <t>LUIS FERNANDO YANCE SILVA</t>
  </si>
  <si>
    <t>NEVIS JUDITH VIZCAINO CABALLERO</t>
  </si>
  <si>
    <t>JOSE LUIS PERTUZ ARRIETA</t>
  </si>
  <si>
    <t>INVESTIGADORES JOSEMA</t>
  </si>
  <si>
    <t>DENNYS GRACIELA BOLAÑO PEREZ</t>
  </si>
  <si>
    <t>FABIOLA PATRICIA DE LA CRUZ TORREGROSA</t>
  </si>
  <si>
    <t>DINO JOSE MARTINEZ PEÑA</t>
  </si>
  <si>
    <t>JOSE MANUEL RODRIGUEZ SIERRA</t>
  </si>
  <si>
    <t>MILADIS MARINA MEZA RAMOS</t>
  </si>
  <si>
    <t>MARIA ESTHER MARTINEZ VASQUEZ</t>
  </si>
  <si>
    <t>MILEYDA YISETH CASTILLO RODRIGUEZ</t>
  </si>
  <si>
    <t>DENIRIS PULGAR CALVO</t>
  </si>
  <si>
    <t>VIDA SALUDABLE</t>
  </si>
  <si>
    <t>BERTA LILA CANTILLO MOLINA</t>
  </si>
  <si>
    <t>ELEONOR ISABEL TORRES FONSECA</t>
  </si>
  <si>
    <t>KARLA LUZ AGUDELO RAMOS</t>
  </si>
  <si>
    <t>MABEL CECILIA NAVARRO ROMERO</t>
  </si>
  <si>
    <t>MARELVIS DILSA CANTILLO FONSECA</t>
  </si>
  <si>
    <t>MARIA CONCEPCION MEJIA BROCHERO</t>
  </si>
  <si>
    <t>MARINA ESTHER CERVANTES ESCORCIA</t>
  </si>
  <si>
    <t>MARTA LUZ CABALLERO OROZCO</t>
  </si>
  <si>
    <t>ROSIRIS DEL CARMEN GARCIA BARRIOS</t>
  </si>
  <si>
    <t>CENET DEL ROSARIO ALGARIN GREGORI</t>
  </si>
  <si>
    <t>INES TEODORA ESCORCIA MORGAN</t>
  </si>
  <si>
    <t>JORGE LUIS PEREA ESCALANTE</t>
  </si>
  <si>
    <t>ORQUIDEA OLIVIA OBREGON ORTIZ</t>
  </si>
  <si>
    <t>AQUILES JOSE MORENO LEAL</t>
  </si>
  <si>
    <t>EVELIS BEATRIZ HERRERA GONZALEZ</t>
  </si>
  <si>
    <t>MILENA YOLIMA POLO ARRIETA</t>
  </si>
  <si>
    <t>HUELLLAS VERNACULAS</t>
  </si>
  <si>
    <t>MARIBEL DAVILA MEJIA</t>
  </si>
  <si>
    <t>MARIA JOSEFA ALFARO BALDOVINO</t>
  </si>
  <si>
    <t>MARIA BERNARDA ACOSTA CARVAJAL</t>
  </si>
  <si>
    <t>PLANTAS MEDICINALES</t>
  </si>
  <si>
    <t>ISMAEL ALFONSO PERTUZ OROZCO</t>
  </si>
  <si>
    <t>NELCI DEL SOCORRO OROZCO CANTILLO</t>
  </si>
  <si>
    <t>YESENIA ESTER LINERO PORTO</t>
  </si>
  <si>
    <t>LIBIA ESTHER HERNANDEZ CANTILLO</t>
  </si>
  <si>
    <t>FARIDIS ORTENCIA MALDONADO SIERRA</t>
  </si>
  <si>
    <t>CARMEN ALICIA CUELLO GAMEZ</t>
  </si>
  <si>
    <t>JOAQUIN ALBERTO BURGOS GONZALEZ</t>
  </si>
  <si>
    <t>NORIS EMMA GALUE BERMUDEZ</t>
  </si>
  <si>
    <t>MARITZA MONSALVO NUÑEZ</t>
  </si>
  <si>
    <t>INVESTIGADORES PALERMISTAS EN ACCION</t>
  </si>
  <si>
    <t>CLARENA ESTELLA CABRERA ROSADO</t>
  </si>
  <si>
    <t>MARYORIS PACHECO CABREBA</t>
  </si>
  <si>
    <t>MARIA CECILIA PINTO</t>
  </si>
  <si>
    <t>AMANDA DE LOS MILAGROS SALGADO CASTRO</t>
  </si>
  <si>
    <t>HUMBERTO WILFRIDO MARTINEZ ROSALES</t>
  </si>
  <si>
    <t>MABEL DEL ROSARIO SALAS VASQUEZ</t>
  </si>
  <si>
    <t>XIOMARA BARBOSA JIMENEZ</t>
  </si>
  <si>
    <t>ILDEFONSO ENRIQUE GONZALEZ PARDO</t>
  </si>
  <si>
    <t>SANDRA DEL SOCORRO PIÑA OROZCO</t>
  </si>
  <si>
    <t>ALEXANDER MORIS MONTERO REYES</t>
  </si>
  <si>
    <t>VIGIAS DE LA CIENAGA LA RINCONADA</t>
  </si>
  <si>
    <t>LEOVIGILDO SIERRA MORA</t>
  </si>
  <si>
    <t>YOHENIS LOPEZ FLOREZ</t>
  </si>
  <si>
    <t>MELBA ROSA FLOREZ QUIROZ</t>
  </si>
  <si>
    <t>CELINA FLOREZ SIERRA</t>
  </si>
  <si>
    <t>LUIS ALFONSO FERREIRA ALFARO</t>
  </si>
  <si>
    <t>ALEXI TINOCO FLOREZ</t>
  </si>
  <si>
    <t>ADA LUZ MARTINEZ HERNANDEZ</t>
  </si>
  <si>
    <t>EMIRO LEMUZ PACHECO</t>
  </si>
  <si>
    <t>YESID BARROS CANTILLO</t>
  </si>
  <si>
    <t>YANET FONSECA GUERRA</t>
  </si>
  <si>
    <t>NIDIA FLOREZ DE MIRANDA</t>
  </si>
  <si>
    <t>CAMILO LELIS CASTRO CASTRO</t>
  </si>
  <si>
    <t>CARMEN HELENA GONZALEZ RODRIGUEZ</t>
  </si>
  <si>
    <t>ROCIO HERNANDEZ HERNANDEZ</t>
  </si>
  <si>
    <t>TRANSFORMADORES DE LA COMUNIDAD</t>
  </si>
  <si>
    <t>BELKYS ESTHER VARELA SUAREZ</t>
  </si>
  <si>
    <t>FLAVIA INES MERCADO SANJUAN</t>
  </si>
  <si>
    <t>OLFA ESTHER CANTILLO MERCADO</t>
  </si>
  <si>
    <t>OLGA MARINA VILLAZON DE JINETTE</t>
  </si>
  <si>
    <t>ROSA MARIA MORALES IBAÑEZ</t>
  </si>
  <si>
    <t>BIBIANA CONCEPCION DE LA ROSA DE POLO</t>
  </si>
  <si>
    <t>HELIA MODESTA JARABA MARTINEZ</t>
  </si>
  <si>
    <t>NADIME ISABEL FADUL SANJUAN</t>
  </si>
  <si>
    <t>MANUELA HERNANDEZ PEDROZA</t>
  </si>
  <si>
    <t>MATILDE LUCIA MERCADO MANGA</t>
  </si>
  <si>
    <t>IBETH MARINA ALTAHONA MERCADO</t>
  </si>
  <si>
    <t>GRUPO.MUTISINV</t>
  </si>
  <si>
    <t>ANA JULIA PINO MARTINEZ</t>
  </si>
  <si>
    <t>RITA SEGUNDA RUIZ TORRES</t>
  </si>
  <si>
    <t>ANA LUZ SANTANDER SANJUAN</t>
  </si>
  <si>
    <t>ANTONIO MARIA CUELLO HERNANDEZ</t>
  </si>
  <si>
    <t>EDUARDO ENRIQUE PEÑA NUÑEZ</t>
  </si>
  <si>
    <t>HELENA FANNY DE ARMAS BARRIOS</t>
  </si>
  <si>
    <t>KAREN DAYANA GUERRERO SARMIENTO</t>
  </si>
  <si>
    <t>LUIS ALBERTO MEZA LOPEZ</t>
  </si>
  <si>
    <t>LUIS EDUARDO SARMIENTO VARGAS</t>
  </si>
  <si>
    <t>MARTHA MARIA OÑATE QUINTERO</t>
  </si>
  <si>
    <t>NORIS OLIVIA ACOSTA MARTINEZ</t>
  </si>
  <si>
    <t>RAMON ARTURO BAENA MOYA</t>
  </si>
  <si>
    <t>SHIRLE MARIA LUNA MOLINA</t>
  </si>
  <si>
    <t>MARIO RAFAEL SIERRA ANAYA</t>
  </si>
  <si>
    <t>LECTORES COMPETENTES</t>
  </si>
  <si>
    <t>HILARIA PATRICIA DURAN CASTAÑEDA</t>
  </si>
  <si>
    <t>OMAR ALBERTO MENDEZ FUENTES</t>
  </si>
  <si>
    <t>PILIS YEINS GUERRERO BOLAÑO</t>
  </si>
  <si>
    <t>LIZBETH MERCEDES OJEDA PADILLA</t>
  </si>
  <si>
    <t>JUVENTUD ANTORCHA SAGRADA SAN ANTONIO</t>
  </si>
  <si>
    <t>JULIETH DEL SOCORRO RICO YEPES</t>
  </si>
  <si>
    <t>ALEJANDRO ANTONIO SALAS MERIÑO</t>
  </si>
  <si>
    <t>MILENA PATRICIA ROENES ROMERO</t>
  </si>
  <si>
    <t>VILMA DE JESUS NARVAEZ GOMEZ</t>
  </si>
  <si>
    <t>ISABEL MARIA CABRERA MEJIA</t>
  </si>
  <si>
    <t>KLEMAN OLIVIA MANGA SARMIENTO</t>
  </si>
  <si>
    <t>NANCY ESTER MARTINEZ CASTRO</t>
  </si>
  <si>
    <t>IVON MARCELA RAMOS FERIA</t>
  </si>
  <si>
    <t>ANA MARIA SAN JOSE FERNANDEZ</t>
  </si>
  <si>
    <t>LILA ASTRID MENA RODRIGUEZ</t>
  </si>
  <si>
    <t>DEFENSORES ECOLOGICOS</t>
  </si>
  <si>
    <t>CESAR ALBERTO FONSECA GUERRERO</t>
  </si>
  <si>
    <t xml:space="preserve"> AMIRA EMELINA GUERRERO CASTILLA</t>
  </si>
  <si>
    <t xml:space="preserve"> ELIECER NIÑO NAVARRO</t>
  </si>
  <si>
    <t>CIELO NAVARRO HERRERA</t>
  </si>
  <si>
    <t xml:space="preserve"> BERLIDES DE JESUS HERRERA NAVARRO</t>
  </si>
  <si>
    <t xml:space="preserve"> EUNICE HERRERA DAVILA </t>
  </si>
  <si>
    <t xml:space="preserve"> LUZ MARINA CARO ACUÑA</t>
  </si>
  <si>
    <t>ANGELA ISABEL GARCIA PATERNINA</t>
  </si>
  <si>
    <t>AGUSTIN LEMUS PEREZ</t>
  </si>
  <si>
    <t xml:space="preserve"> FERNANDO HERRERA FONSECA</t>
  </si>
  <si>
    <t>ELIGIO CASTILLA RODRIGUEZ</t>
  </si>
  <si>
    <t>LUIS ANGEL CASTRILLO CORRALES</t>
  </si>
  <si>
    <t>LUIS ALBERTO FERIAS CARVAJAL</t>
  </si>
  <si>
    <t xml:space="preserve"> JUAN PABLO HERRERA OSPINO</t>
  </si>
  <si>
    <t xml:space="preserve">EDILMA NIÑO NAVARRO </t>
  </si>
  <si>
    <t>BERTHA AREVALO FONSECA</t>
  </si>
  <si>
    <t>NEHEMIAS MONTES CORRALES</t>
  </si>
  <si>
    <t xml:space="preserve"> AMANDA PEREZ NAVARRO</t>
  </si>
  <si>
    <t>IRINA PAOLA CASTILLA LOPEZ</t>
  </si>
  <si>
    <t>PATRIMONIO E IDENTIDAD</t>
  </si>
  <si>
    <t>MARTA LUCILA ARIZA FONTALVO</t>
  </si>
  <si>
    <t>OSCAR ALBERTO ECHEVERRIA TORREGROZA</t>
  </si>
  <si>
    <t>GILBERTO JOSE PAEZ BROCHERO</t>
  </si>
  <si>
    <t>SANDRA JACKELINE SANCHEZ YEPES</t>
  </si>
  <si>
    <t xml:space="preserve"> EYENITH CECILIA MEJIA GUTIERREZ</t>
  </si>
  <si>
    <t>REDES DOCENTES SAN JOSE</t>
  </si>
  <si>
    <t>YERITZA MARINA ROZO MALDONADO</t>
  </si>
  <si>
    <t xml:space="preserve"> ALIDA EUGENIA SOTO RADA</t>
  </si>
  <si>
    <t>GERMAN ANDRES DURAN CARREÑO</t>
  </si>
  <si>
    <t xml:space="preserve"> EMILCE DEL CARMEN PALENCIA PACHECO</t>
  </si>
  <si>
    <t xml:space="preserve"> LUZ DARIS ARIAS MARRIAGA </t>
  </si>
  <si>
    <t>LECTORES PINTEÑOS</t>
  </si>
  <si>
    <t>AURELIO ENRIQUE LARIOS GOMEZ</t>
  </si>
  <si>
    <t>LUCIA MILENA JIMENEZ ORTIZ</t>
  </si>
  <si>
    <t xml:space="preserve">ELBA MARINA SINNING RIOS </t>
  </si>
  <si>
    <t>MARIA AUXILIADORA DEL CASTILLO MARRIAGA</t>
  </si>
  <si>
    <t>AYNNE KATERINE RODRIGUEZ RODRIGUEZ</t>
  </si>
  <si>
    <t>ALMA PIEDAD RAMIREZ GARCIA</t>
  </si>
  <si>
    <t>SEYLA MARINA BECERRA BENITEZ</t>
  </si>
  <si>
    <t>MARINA DEL SOCORRO MARTINEZ CABALLERO</t>
  </si>
  <si>
    <t>JOSE FRANCISCO TERAN JARAMILLO</t>
  </si>
  <si>
    <t xml:space="preserve"> MARIA LUCIA NAVARRO FONTALVO</t>
  </si>
  <si>
    <t>ENNA LUZ FERNANDEZ VERGARA</t>
  </si>
  <si>
    <t>JORGE HUMBERTO MARTINEZ ESPAÑA</t>
  </si>
  <si>
    <t>MERLIS CRISTINA ROMERO IBARRA</t>
  </si>
  <si>
    <t xml:space="preserve"> DONALDO MIGUEL BASTIDAS YEPEZ</t>
  </si>
  <si>
    <t>ROBERTO CARLOS MORA BARRIOS</t>
  </si>
  <si>
    <t>BERTILDA ISABEL RODRIGUEZ IBARRA</t>
  </si>
  <si>
    <t>MINIAMBIENTALISTAS</t>
  </si>
  <si>
    <t>ISMARY DIAZ TRESPALACIOS</t>
  </si>
  <si>
    <t>LINDA LUCIA GRAVINI PORRAS</t>
  </si>
  <si>
    <t>LISBETH MILENA RANGEL ORTIZ</t>
  </si>
  <si>
    <t>DALGIS VIDES PORTELA</t>
  </si>
  <si>
    <t>ME EXPRESO</t>
  </si>
  <si>
    <t>CANDELARIO BENTHAN ARIAS</t>
  </si>
  <si>
    <t>MARIANA LOPEZ MEJIA</t>
  </si>
  <si>
    <t>GENOR BOLAÑO PADILLA</t>
  </si>
  <si>
    <t>NAIROBIS ESTER SILVA RUIZ</t>
  </si>
  <si>
    <t>HERNANDO CARLOS FRANCO NIÑO</t>
  </si>
  <si>
    <t xml:space="preserve"> JOSE DE LA CRUZ MEJIA FUENTES</t>
  </si>
  <si>
    <t>JOSE GREGORIO HERRERA DAVILA</t>
  </si>
  <si>
    <t>JUVENAL HERRERA MADRID</t>
  </si>
  <si>
    <t>RENE OYAGA PRADO</t>
  </si>
  <si>
    <t>RAFAEL IGNACIO HERRARA GONZALEZ</t>
  </si>
  <si>
    <t>DEIBER MADRID ORTIZ</t>
  </si>
  <si>
    <t>YOLEDYS SILVA POLO</t>
  </si>
  <si>
    <t>MAIRA ALEJANDRA RODRIGUEZ TANGARIFE</t>
  </si>
  <si>
    <t>YAMIR MARTINEZ GARCIA</t>
  </si>
  <si>
    <t>ALVARO ACUÑA ARCISA</t>
  </si>
  <si>
    <t>KENIA PAVA ATENCIA</t>
  </si>
  <si>
    <t>ALVARO PEREZ PINEDA</t>
  </si>
  <si>
    <t>NELVYS LEONOR MARTINEZ JIMENEZ</t>
  </si>
  <si>
    <t>JORGE LUIS DELGADO NAVARRO</t>
  </si>
  <si>
    <t xml:space="preserve">IRENE MARIA VELAIDEZ VILLAMIZAR </t>
  </si>
  <si>
    <t xml:space="preserve">DAIRO RIOS BAENA </t>
  </si>
  <si>
    <t>DEIVIS JOSE ROJAS NAVARRO</t>
  </si>
  <si>
    <t>LOS COQUITOS</t>
  </si>
  <si>
    <t>GARI NELSON DE MOYA GARCIA</t>
  </si>
  <si>
    <t xml:space="preserve"> INMIS JUNETH GUTIERREZ GUTIERREZ</t>
  </si>
  <si>
    <t>GILMA BEATRIZ FLOREZ FLOREZ</t>
  </si>
  <si>
    <t>LEON MANUEL NAVARRO ARCHBOLD</t>
  </si>
  <si>
    <t>AIDA LUZ VIVANCO NAVARRO</t>
  </si>
  <si>
    <t>ROGELIA DEL CARMEN ALTAMAR BARANDICA</t>
  </si>
  <si>
    <t>SEMILLAS DEL FUTURO</t>
  </si>
  <si>
    <t>CLAUIDA PATRICIA PEREZ SALCEDO</t>
  </si>
  <si>
    <t>EDILSA ISABEL DAZA CALVO</t>
  </si>
  <si>
    <t>GRACILIANA ESTHER MEZA CANO</t>
  </si>
  <si>
    <t>LUBIA ISABEL LOPEZ MENDINUETA</t>
  </si>
  <si>
    <t>MODESTA IVET BERMUDEZ CARO</t>
  </si>
  <si>
    <t>ZULEIMA DEL CARMEN LOZANO MOZO</t>
  </si>
  <si>
    <t>ANA CRSITINA MARTINEZ DOMINGUEZ</t>
  </si>
  <si>
    <t xml:space="preserve"> LIANA CONSUELO YEPES DE LEON</t>
  </si>
  <si>
    <t>LIANA MABEL CONTRERAS DE LAO HOZ</t>
  </si>
  <si>
    <t>LILIANA CECILIA AREVALO VEGA</t>
  </si>
  <si>
    <t>LUZ ESTELA CABALLERO CALDERON</t>
  </si>
  <si>
    <t>MARIA DEL SOCORRO GAMEZ GAMEZ</t>
  </si>
  <si>
    <t>MILEIDA LUZ VIZCAINO BOLAÑO</t>
  </si>
  <si>
    <t>UBALDINA DE JESUS GAMEZ LOBO</t>
  </si>
  <si>
    <t>DELFINA ROSA CHIQUILLO MANOTA</t>
  </si>
  <si>
    <t>JUDITH ESTHER CAHUNA FONTALVO</t>
  </si>
  <si>
    <t>LEDA MERCEDES VEGA MACIAS</t>
  </si>
  <si>
    <t>LUZ DANY SANCHEZ SALDAÑA</t>
  </si>
  <si>
    <t>MARTINA YAQUELIN ZABALETA BERMUDEZ</t>
  </si>
  <si>
    <t>PATRICIA DEL CARMEN CHARRIS SOLANO</t>
  </si>
  <si>
    <t>YUDIS ELVIRA ACUÑA DE LA ROSA</t>
  </si>
  <si>
    <t>YANICE  MARGARITA ARRIETA GONZALEZ</t>
  </si>
  <si>
    <t>FREDY CENITH FERNANDEZ GONZALEZ</t>
  </si>
  <si>
    <t>ANNETH DEL CARMEN ACUÑA MORALES</t>
  </si>
  <si>
    <t>STANLEY ENRIQUE ARRIETA LOPEZ</t>
  </si>
  <si>
    <t>FELIX MIGUEL GUTIERREZ RODERO</t>
  </si>
  <si>
    <t>GLORY LUZ CERVANTES PADILLA</t>
  </si>
  <si>
    <t>EDITH CECILIA TORREGROSA ARMELLA</t>
  </si>
  <si>
    <t xml:space="preserve"> ALMA LUZ CAMACHO TAMARA</t>
  </si>
  <si>
    <t>ECO INVESTIGADORES 2.0</t>
  </si>
  <si>
    <t>YALEIDIS ISABEL NUÑEZ SARMIENTO</t>
  </si>
  <si>
    <t>MARIA BERNARDA VASQUEZ THORNE</t>
  </si>
  <si>
    <t>DIGNA ROSA HERNANDEZ MEJIA</t>
  </si>
  <si>
    <t>SENIA CECILIA ABELLO ARAMBULA</t>
  </si>
  <si>
    <t>KATHERINE JOHANNA DE LIMA RODRIGUEZ</t>
  </si>
  <si>
    <t>DANIELLY STELLA CANTILLO JIMENEZ</t>
  </si>
  <si>
    <t>MARLY ERAZO RUDAS</t>
  </si>
  <si>
    <t>EGRACIELYS PATRICIA BUSTAMANTE BRAVO</t>
  </si>
  <si>
    <t>ARLES ANGELICA AGUILAR RETAMOZO</t>
  </si>
  <si>
    <t>INDIRA LORIETH GOMEZ MARTINEZ</t>
  </si>
  <si>
    <t>HELMO YECID JUVINAO RUIZ</t>
  </si>
  <si>
    <t>JULIAN ALFONSO CAMPO PARODIS</t>
  </si>
  <si>
    <t>MAVIS BEATRIZ GRANADOS LOBO</t>
  </si>
  <si>
    <t>HORTENCIA ISABEL MARQUEZ RODRIGUEZ</t>
  </si>
  <si>
    <t>MANUEL ANTONIO DE LEON ORTEGA</t>
  </si>
  <si>
    <t>EDILSA MARIA GAMEZ CABARCAS</t>
  </si>
  <si>
    <t>ZEYLA PATRICIA RUDAS SALAMANCA</t>
  </si>
  <si>
    <t>FERNANDO MANUEL DIAZ HERRERA</t>
  </si>
  <si>
    <t>MARIA ISABEL ARIAS LOPEZ</t>
  </si>
  <si>
    <t>MARIA DEL PILAR ACOSTA HERRERA</t>
  </si>
  <si>
    <t>INCAND</t>
  </si>
  <si>
    <t>ELIS JOHANA RAMOS OJEDA</t>
  </si>
  <si>
    <t>JORGE ENRIQUE TRASPALACIOS VELASQUEZ</t>
  </si>
  <si>
    <t>ANA MERCEDES MURILLO LOPEZ</t>
  </si>
  <si>
    <t>KELYS PATRICIA GAVIRIA PAREDES</t>
  </si>
  <si>
    <t>ELKIN LIZARDO MORENO VILLARREAL</t>
  </si>
  <si>
    <t>SCAMPOLY JIMENEZ DAZA</t>
  </si>
  <si>
    <t>MARYORIS BERDUGO AYOLA</t>
  </si>
  <si>
    <t>LUZ MERIELI PEREZ RIVERA</t>
  </si>
  <si>
    <t>ASDRUBAL ENRIQUE POLO BARRANCO</t>
  </si>
  <si>
    <t>OLGA YAMILE FERNANDEZ RODRIGUEZ</t>
  </si>
  <si>
    <t>MILAGRO DEL SOCORRO GUTIERREZ</t>
  </si>
  <si>
    <t>LUIS EMILIO FRANCO REYES</t>
  </si>
  <si>
    <t>MAESTROS ENTUSIASTAS DEL INGLES</t>
  </si>
  <si>
    <t>LEDIS ELENA VARGAS DIAZ</t>
  </si>
  <si>
    <t>LIDIS MARGARITA ACOSTA VILLA</t>
  </si>
  <si>
    <t xml:space="preserve">MIREYA DEL CARMEN GUERRA DE LA ROSA </t>
  </si>
  <si>
    <t>ADRIANA ELENA SANCHEZ DE MOYA</t>
  </si>
  <si>
    <t>AGAPITO RAFAEL HERNANDEZ MONTERO</t>
  </si>
  <si>
    <t>AMALIA MERCEDES OLAYA CORREA</t>
  </si>
  <si>
    <t xml:space="preserve">EDGAR DE JESUS MENDOZA LARIOS </t>
  </si>
  <si>
    <t>FRANKLIN ENRIQUE LUBO EBRATT</t>
  </si>
  <si>
    <t>IAN MARIO MOTTA VASQUEZ</t>
  </si>
  <si>
    <t>INGRITH JOHANA DE LA CRUZ TEHERAN</t>
  </si>
  <si>
    <t>JULIO CESAR RUIZ OJEDA</t>
  </si>
  <si>
    <t>JHON ELKIN GOMEZ LIZCANO</t>
  </si>
  <si>
    <t>MARIELIS EDITH FUENTES MEDINA</t>
  </si>
  <si>
    <t>VENUS ESTHER URIBE GRAJALES</t>
  </si>
  <si>
    <t>YOLANDA AREVALO ASCANIO</t>
  </si>
  <si>
    <t>YOMAR ELADIO CAMARGO CASADIEGO</t>
  </si>
  <si>
    <t xml:space="preserve">SEMILLAS DE PAZ </t>
  </si>
  <si>
    <t>EDUARDO JESUS HOYOS MANOTAS</t>
  </si>
  <si>
    <t>ELINOR CLARET LOBO GALAN</t>
  </si>
  <si>
    <t>GERMAN ALBERTO BELMONTE CASTAÑEDA</t>
  </si>
  <si>
    <t>HERNANDO SEGUNDO MERCADO SAN JUAN</t>
  </si>
  <si>
    <t>JUAN EVANGELISTA MARTINEZ UZETA</t>
  </si>
  <si>
    <t>MARTHA LUZ DE LA HOZ MARTINEZ</t>
  </si>
  <si>
    <t>MARIA ANTONIA CAMARGO PAEZ</t>
  </si>
  <si>
    <t>MONICA PATRICIA OSORIO MACHADO</t>
  </si>
  <si>
    <t>SILVIA ROSA CORDOBA MERIÑO</t>
  </si>
  <si>
    <t>SULEYMA LEONOR DAVILA GARCIA</t>
  </si>
  <si>
    <t>YANETH ESTHER PULGAR BARONE</t>
  </si>
  <si>
    <t>YASMIN ROCINA GUTIERREX BUELVAS</t>
  </si>
  <si>
    <t>YECENIA DE JESUS MARRIAGA PERTUZ</t>
  </si>
  <si>
    <t>ALBA LUZ VILLAZON DE LA CRUZ</t>
  </si>
  <si>
    <t>ANA MATILDE ESCORCIA ANGARITA</t>
  </si>
  <si>
    <t>BEATRIZ CECILIA NAVARRO NAVARRO</t>
  </si>
  <si>
    <t>RAFAELA JIMENO ORTIZ</t>
  </si>
  <si>
    <t>EDINSON RAFAEL PERTUZ CABALELLERO</t>
  </si>
  <si>
    <t>LUISA ESTHER OROZCO ANDRADE</t>
  </si>
  <si>
    <t>MERCEDES JACINTA LOBO BATISTA</t>
  </si>
  <si>
    <t>MIRIAM BEATRIZ PALLARES ESCORCIA</t>
  </si>
  <si>
    <t>ROSA EMILIA HERNANDEZ RODRIGUEZ</t>
  </si>
  <si>
    <t>MARTA LUCIA VEGA SIMANCA</t>
  </si>
  <si>
    <t>NANCY ESTHER VILLEGAS URIBE</t>
  </si>
  <si>
    <t>ROSIRIS BEATRIZ BARRIOS ANAYA</t>
  </si>
  <si>
    <t>TOMASA ESTHER RODRIGUEZ VARGAS</t>
  </si>
  <si>
    <t>AMARILIS ESTHER DIAZGRANADOS PEREZ</t>
  </si>
  <si>
    <t>MARGARITA DEL SOCORRO BAEZ CADAVID</t>
  </si>
  <si>
    <t>STELLA MARGOTH DE LA CRUZ BARRAZA</t>
  </si>
  <si>
    <t>EL CICLÓN HUGOACERISTA</t>
  </si>
  <si>
    <t>EVELIA DE JESUS RONCALLO MOSCOTE</t>
  </si>
  <si>
    <t>ANA FERMINA MARTINEZ VERGARA</t>
  </si>
  <si>
    <t>MARLON DE JESUS SANTOFIMIO CORTINA</t>
  </si>
  <si>
    <t>EFRAIN ENRIQUE HENAO CASTILLO</t>
  </si>
  <si>
    <t>SURITH HELENA BUENDIA YEPEZ</t>
  </si>
  <si>
    <t>ELIZABETH PERTUZ RODRIGUEZ</t>
  </si>
  <si>
    <t>JOSE GREGORIO TEHERAN VELASQUEZ</t>
  </si>
  <si>
    <t>LAS DEFENSORAS DEL AGUA</t>
  </si>
  <si>
    <t>YADIRA ESTHER PEÑA ARRIETA</t>
  </si>
  <si>
    <t>GLADYS KARINA CASTILLA PEÑA</t>
  </si>
  <si>
    <t>CARMEN CECILIA SIERRA ANTEQUERA</t>
  </si>
  <si>
    <t xml:space="preserve">ZORAIDA PONCE JIMENEZ </t>
  </si>
  <si>
    <t>YANETH DEL SOCORRO BARRIOS HERRERA</t>
  </si>
  <si>
    <t>LOS ENERGETICOS</t>
  </si>
  <si>
    <t>MILCIADES DE JESUS CAMARGO ROMERO</t>
  </si>
  <si>
    <t>ELIANA PATRICIA RUIZ MARTINEZ</t>
  </si>
  <si>
    <t xml:space="preserve"> RAMON ANTONIO ABELLO URUETA</t>
  </si>
  <si>
    <t>SANDRA MILENA HERNANDEZ SARMIENTO</t>
  </si>
  <si>
    <t>NIELSEN NICOLAS AREVALO RESLEN</t>
  </si>
  <si>
    <t>OLGA MERCEDES OSPINO BUSTAMANTE</t>
  </si>
  <si>
    <t>YOMAIRA VILLEGAS RUIDIAZ</t>
  </si>
  <si>
    <t>NUBIA CACERES CACERES</t>
  </si>
  <si>
    <t>KATHERYN JULIETH PALACIOS ARGOTE</t>
  </si>
  <si>
    <t>GILMA TORRES PEREIRA</t>
  </si>
  <si>
    <t>KELLY VILLEGAS EFFER</t>
  </si>
  <si>
    <t xml:space="preserve">LAS AMIGAS DE LA INVESTIGACION </t>
  </si>
  <si>
    <t>DAISY EUNICE MUNIVE RUIZ</t>
  </si>
  <si>
    <t>CARMEN CECILIA ACOSTA ALTAMAR</t>
  </si>
  <si>
    <t>ALEJANDRA RAMOS GUEVARA</t>
  </si>
  <si>
    <t>ROSA MARIA BERMUDEZ CANTILLO</t>
  </si>
  <si>
    <t>ARIGUANI SONRIENTE</t>
  </si>
  <si>
    <t>ALBA LUZ CUELLO MEDINA</t>
  </si>
  <si>
    <t>AMPARO DEL SOCORRO CABALLERO CABALLERO</t>
  </si>
  <si>
    <t>ELIZABETH ESTHER FERNANDEZ DE DE LA VALLE</t>
  </si>
  <si>
    <t>HILDA ROSA RODRIGUEZ PAREJO</t>
  </si>
  <si>
    <t>JENNY MARIA SANDOVAL ACOSTA</t>
  </si>
  <si>
    <t>LUISA PATRICIA MARTINEZ MEDINA</t>
  </si>
  <si>
    <t>LUIS FELIX TUSSO IBAÑEZ</t>
  </si>
  <si>
    <t>MILENA PATRICIA SALAZAR BRAVO</t>
  </si>
  <si>
    <t>MIMY ESTELA OTERO VILLARREAL</t>
  </si>
  <si>
    <t>VIALIS ESTHER MONTERO HERRERA</t>
  </si>
  <si>
    <t>APRENDAMOS CON LAS TIC</t>
  </si>
  <si>
    <t>ALBENIS JUDITH DE LA HOZ CANTILLO</t>
  </si>
  <si>
    <t>DAISY DEL ROSARIO FERNANDEZ CARRILLO</t>
  </si>
  <si>
    <t>DILIA ROSA SIMANCA RANGEL</t>
  </si>
  <si>
    <t>MONICA ESTHER DE LA CRUZ LOZANO</t>
  </si>
  <si>
    <t>NEVIS SAMARA CANTILLO MANCILLA</t>
  </si>
  <si>
    <t>ROBINSON RAFAEL RUIZ VALENCIA</t>
  </si>
  <si>
    <t>YARELIS JUDITH POLO VIZCAINO</t>
  </si>
  <si>
    <t>VITELMA PEREZ PEDROZO</t>
  </si>
  <si>
    <t>SANDRA BALLESTAS GARIZAO</t>
  </si>
  <si>
    <t>TADEISTAS CONTRA EL BULLYING</t>
  </si>
  <si>
    <t>IGNACIA MARIA JARABA MARRIAGA</t>
  </si>
  <si>
    <t>ELIDA ESTHER IBAÑEZ DE LA HOZ</t>
  </si>
  <si>
    <t>IBIS FERNANDEZ MERIÑO</t>
  </si>
  <si>
    <t>LEIDA MARIA BARBOZA VIANA</t>
  </si>
  <si>
    <t>PALOS PRIETOS</t>
  </si>
  <si>
    <t>AROLDO MANUEL MUÑOZ CORTINA</t>
  </si>
  <si>
    <t>EDIS GRANADOS LANCHES</t>
  </si>
  <si>
    <t>LEILA MILENA VILLAMIL ROJAS</t>
  </si>
  <si>
    <t>LINA MARIA MAYORGA ARIAS</t>
  </si>
  <si>
    <t>DARWIN JOSE CARBONO HERNANDEZ</t>
  </si>
  <si>
    <t>PEDRO JOSE PICO BEDOYA</t>
  </si>
  <si>
    <t>TERESA ELENA LOPEZ CABANA</t>
  </si>
  <si>
    <t>MAESTROS EXPLORADORES DEL RETEN</t>
  </si>
  <si>
    <t>HUMBERTO EFRAIN ARAGON VILLAMIL</t>
  </si>
  <si>
    <t>EDITH ELENA GONZALEZ PEREZ</t>
  </si>
  <si>
    <t>NAYS BEATRIZ HERNANDEZ MOLINA</t>
  </si>
  <si>
    <t>VICTORIA ELENA DAVILA PERTUZ</t>
  </si>
  <si>
    <t>ROCIO DEL ROSARIO CHACON DE CABALLERO</t>
  </si>
  <si>
    <t>YADIRA ISABEL IBAÑEZ ROMERO</t>
  </si>
  <si>
    <t>MARIANA MARINA MERCADO DE LA CERDA</t>
  </si>
  <si>
    <t>IVAN ALBERTO CAMARGO TOVAR</t>
  </si>
  <si>
    <t>TEOFILA DEL SOCORRO POMARICO DE GARRIDO</t>
  </si>
  <si>
    <t>ALBA LUZ VENERA ARRIETA</t>
  </si>
  <si>
    <t>CARMEN ROCIO VEGA ARAGON</t>
  </si>
  <si>
    <t>TULIA HELENA SALAZAR DE ARAGON</t>
  </si>
  <si>
    <t>LERCEY PATRICIA CAMARGO PEREZ</t>
  </si>
  <si>
    <t>LA VECINDAD DEL FELIX OSPINO</t>
  </si>
  <si>
    <t>LOS RENOVADORES</t>
  </si>
  <si>
    <t>ONILDA ROSA ESCORCIA PACHECO</t>
  </si>
  <si>
    <t>SONIA LUZ OSPINO RUDAS</t>
  </si>
  <si>
    <t>ECOLOGISTAS DEL RETEN</t>
  </si>
  <si>
    <t>VIVIANA PAOLA OVALLE LOPEZ</t>
  </si>
  <si>
    <t>MARY LUZ CERVANTES MANJARRES</t>
  </si>
  <si>
    <t>WILMAN SALVADOR SANTANDER DE LA CRUZ</t>
  </si>
  <si>
    <t>JULIO CESAR VILLAMIL FERRER</t>
  </si>
  <si>
    <t>YASNIRELDA ANAYS RIVERA GOMEZ</t>
  </si>
  <si>
    <t>ROBERTO ANTONIO AVENDAÑO CABARCA</t>
  </si>
  <si>
    <t>NELSI HELENA CHARRIS CANTILLO</t>
  </si>
  <si>
    <t>MARIA DE LAS NIEVES LOPEZ CEBALLOS</t>
  </si>
  <si>
    <t>KELLY JOHANNA VILLEGAS EFFER</t>
  </si>
  <si>
    <t>SINIVALDO ENRIQUE MONTENEGRO ROMERO</t>
  </si>
  <si>
    <t>INTERESADOS POR EL FUTURO</t>
  </si>
  <si>
    <t>ADOLFO FLORIAN ACONCHA</t>
  </si>
  <si>
    <t>ANA CELIA HERNANDEZ PAMPLONA</t>
  </si>
  <si>
    <t>ANTONIO JOSE PAVA HERRERA</t>
  </si>
  <si>
    <t>ARACELLY MERCADO ARDILA</t>
  </si>
  <si>
    <t>ARMANDO GUERRA FERREIRA</t>
  </si>
  <si>
    <t>BELISARIO ACOSTA ALFARO</t>
  </si>
  <si>
    <t>BETTY SALCEDO ALVEAR</t>
  </si>
  <si>
    <t>CARMENZA TERRAZA PAVA</t>
  </si>
  <si>
    <t>DAISY FLORIAN MARTINEZ</t>
  </si>
  <si>
    <t>DORA ISABEL BARRAZA PABA</t>
  </si>
  <si>
    <t>EUSEBIO QUINTERO MORENO</t>
  </si>
  <si>
    <t>FRANCISCO MIRANDA ALFARO</t>
  </si>
  <si>
    <t>HEIDYS YANETH TORRES MUÑOZ</t>
  </si>
  <si>
    <t>LUIS FERNANDO ARMESTO VILLEGAS</t>
  </si>
  <si>
    <t>LUZ MARINA PEREZ DE MERIÑO</t>
  </si>
  <si>
    <t>MABEL SAUCEDO PABA</t>
  </si>
  <si>
    <t>ULFRAN CAMACHO PINEDA</t>
  </si>
  <si>
    <t>VALENTINA SAUCEDO PAVA</t>
  </si>
  <si>
    <t>VICTOR JOSE GUERRA BAGAROZZA</t>
  </si>
  <si>
    <t>YINA MARCELA RODRIGUEZ RIBON</t>
  </si>
  <si>
    <t xml:space="preserve">MOTIVADORES DEL CONOCIMIENTO </t>
  </si>
  <si>
    <t>EDWIN DE JESUS CUELLO ALFARO</t>
  </si>
  <si>
    <t>FRANCISCO JAVIER RUIDIAZ MORENO</t>
  </si>
  <si>
    <t>NILMA LUCIA PEREZ ALFARO</t>
  </si>
  <si>
    <t>MARIA DEL TRANSITO SAUCEDO PADILLA</t>
  </si>
  <si>
    <t>VICTORIA JUDITH RUIDIAZ DE YEPEZ</t>
  </si>
  <si>
    <t>BETTY ESTHER LASCARRO MOYA</t>
  </si>
  <si>
    <t>LUIS ALBERTO YEPEZ SANTOS</t>
  </si>
  <si>
    <t>JAIME JIMENEZ VIDES</t>
  </si>
  <si>
    <t>OSIRIS TORO VILLALOBOS</t>
  </si>
  <si>
    <t>MADEL MEJIA ESTRADA</t>
  </si>
  <si>
    <t>RUBY ALFARO DE CUELLO</t>
  </si>
  <si>
    <t>MONICA TORRES RUIDIAZ</t>
  </si>
  <si>
    <t>ANA MANNSBACH TORRES</t>
  </si>
  <si>
    <t>HERNANDO RIVERAS ACONCHA</t>
  </si>
  <si>
    <t>MARIA ESTILITA AVILA RICAURTE</t>
  </si>
  <si>
    <t>NILDRE PAOLA ORTEGA BORREGO</t>
  </si>
  <si>
    <t>NUBIA YOLANDA CUBIDES DE BALLESTAS</t>
  </si>
  <si>
    <t>JUAN BAUTISTA ARANGO VANEGAS</t>
  </si>
  <si>
    <t>MARIA ZENITH LENGUA MUÑOZ</t>
  </si>
  <si>
    <t>MARIELA CANTILLO MIRANDA</t>
  </si>
  <si>
    <t>ENA LEONOR TRESPALACIOS MOLINA</t>
  </si>
  <si>
    <t xml:space="preserve">IRIS CORTES PEDROZO </t>
  </si>
  <si>
    <t xml:space="preserve">MILDRETH VILLARREAL OVIEDO </t>
  </si>
  <si>
    <t xml:space="preserve"> JOANA AGUILAR PEREZ</t>
  </si>
  <si>
    <t>FLOR MARIA RIBON MORENO</t>
  </si>
  <si>
    <t>DELCY CAMACHO CASTRO</t>
  </si>
  <si>
    <t>MARTHA ISABEL HERNANDEZ JIMENEZ</t>
  </si>
  <si>
    <t>PROTECTORES DE LA RIBERA</t>
  </si>
  <si>
    <t>GUILLERMO VARELA VILARRUEL</t>
  </si>
  <si>
    <t>ERLADYS QUIROZ GONZALEZ</t>
  </si>
  <si>
    <t>GUSTAVO JACOME CENTENO</t>
  </si>
  <si>
    <t>EDWIN PEREZ MORENO</t>
  </si>
  <si>
    <t>CESAR ALVAREZ SANCHEZ</t>
  </si>
  <si>
    <t>NIVIA VASQUEZ VIADERO</t>
  </si>
  <si>
    <t>GLADYS ALVEAR OSPINO</t>
  </si>
  <si>
    <t>AMBIENTALISTAS RODRIGUISTAS</t>
  </si>
  <si>
    <t>GLADYS ELISA BARRETO OLIVERA</t>
  </si>
  <si>
    <t>MARTHA CECILIA ACUÑA CAMARGO</t>
  </si>
  <si>
    <t>AMELIA CELEDONIA FONSECA MERCADO</t>
  </si>
  <si>
    <t>NORMA DEL CARMEN DE LA ROSA ESCORCIA</t>
  </si>
  <si>
    <t>DELIA GLORIA LOPEZ SAUMETH</t>
  </si>
  <si>
    <t>CARLOS ARTURO VILLEGAS BOLAÑOS</t>
  </si>
  <si>
    <t>GAPROMAG</t>
  </si>
  <si>
    <t>RITA MATILDE BARRAZA SEGOVIA</t>
  </si>
  <si>
    <t>ILIANA CARRETERO GARCIA</t>
  </si>
  <si>
    <t>GASALIS MARIA CORDOBA SUAREZ</t>
  </si>
  <si>
    <t>LEONID MANUEL DE LEON MARIN</t>
  </si>
  <si>
    <t>MARIA EUGENIA FLOREZ ROJAS</t>
  </si>
  <si>
    <t>FARIDES GARCIA MORALES</t>
  </si>
  <si>
    <t>LIBIA ESTHER LOPEZ AMADOR</t>
  </si>
  <si>
    <t>MARINA MARQUEZ MARTINEZ</t>
  </si>
  <si>
    <t>MERCY MEJIA MEZA</t>
  </si>
  <si>
    <t>FABER MEJIA NAVARRO</t>
  </si>
  <si>
    <t xml:space="preserve"> CLELIA MELO BELTRAN</t>
  </si>
  <si>
    <t>JAIRO QUINTERO PARRA</t>
  </si>
  <si>
    <t>BLADIMIRO RICAURTE</t>
  </si>
  <si>
    <t xml:space="preserve"> JULIA FRANCISCA RODRIGUEZ BARRETO</t>
  </si>
  <si>
    <t>RAUL ROCHA COMAS</t>
  </si>
  <si>
    <t>ORLAIDA TORRES MARTINEZ</t>
  </si>
  <si>
    <t>CATALINO URIELES RANGEL</t>
  </si>
  <si>
    <t>VADISCO</t>
  </si>
  <si>
    <t>ANGELA PATRICIA CAMPO PARODIS</t>
  </si>
  <si>
    <t>ANIBAL POMPEYO SIERRA OSPINO</t>
  </si>
  <si>
    <t>BLEYDIS DEL CARMEN BARRIOS CACERES</t>
  </si>
  <si>
    <t>CARMEN DOMINGA CABALLERO CONTRERAS</t>
  </si>
  <si>
    <t>CARMEN MANUELA BERMUDEZ TAPIAS</t>
  </si>
  <si>
    <t>CATIA MARIA OROZCO OROZCO</t>
  </si>
  <si>
    <t>DIANA LUCIA BARRIOS DE AGUAS</t>
  </si>
  <si>
    <t>DILIA CONTRERAS ARAGON</t>
  </si>
  <si>
    <t>EDELFIN RAFAEL ARAGON ARRIETA</t>
  </si>
  <si>
    <t>EXEL PATRICIA OROZCO BARRIOS</t>
  </si>
  <si>
    <t>FABIOLA VANESSA CONTRERA DELGADO</t>
  </si>
  <si>
    <t>FIDELINA MARIA MEDINA LIZCANO</t>
  </si>
  <si>
    <t>GLADIS TERESA PEREA FONTALVO</t>
  </si>
  <si>
    <t>GUILLERMO RAFAEL ACUÑA ANAYA</t>
  </si>
  <si>
    <t>HECTOR GUILLERMO OCHOA AGAMEZ</t>
  </si>
  <si>
    <t>HUGO ALEJANDRO DIAZ CABALLERO</t>
  </si>
  <si>
    <t>JAIMAR MARTIN ALEMAN BARRERA</t>
  </si>
  <si>
    <t>JOSE NICANOR CARVAJAL MERCADO</t>
  </si>
  <si>
    <t>JHOVANNYS ENRIQUE BARRIOS PEÑA</t>
  </si>
  <si>
    <t>JULIA ROSA DELGADO PADILLA</t>
  </si>
  <si>
    <t>KATIA MARIA DELGADO PACHECO</t>
  </si>
  <si>
    <t>LIDIS MARGOTH GARCIA BARRETO</t>
  </si>
  <si>
    <t>MANUEL DE JESUS SILVA ANDRADE</t>
  </si>
  <si>
    <t>MARIA TERESA RAMBAL DE LA CRUZ</t>
  </si>
  <si>
    <t>ROSMIRY ISABEL OROZCO MERIÑO</t>
  </si>
  <si>
    <t>RUBYS ESTHER LIDUEÑA ESCOBAR</t>
  </si>
  <si>
    <t>SENETH MARIA MONTERO HERRERA</t>
  </si>
  <si>
    <t>URITH MARIA ANAYA OROZCO</t>
  </si>
  <si>
    <t>LAS JUST DO IT</t>
  </si>
  <si>
    <t>MASSIEL DE JESUS NAVARRO OROZCO</t>
  </si>
  <si>
    <t>PIERINA ISABEL CANTILLO CERA</t>
  </si>
  <si>
    <t>BICICLETEANDO ANDO</t>
  </si>
  <si>
    <t>WUILLIAN QUINTERO MANDON</t>
  </si>
  <si>
    <t>YIMENA PATRICIA PERDOMO SOLANO</t>
  </si>
  <si>
    <t>JOSE GREGORIO LARA OROZCO</t>
  </si>
  <si>
    <t>FABIAN ENRIQUE CASTRILLO DE LA ROSA</t>
  </si>
  <si>
    <t>JUAN CARLOS VIZCAINO FONTALVO</t>
  </si>
  <si>
    <t xml:space="preserve"> JOSE RAFAEL VILLEGAS ORTIZ</t>
  </si>
  <si>
    <t>FREDYS ANIBAL BARRAZA ROJANO</t>
  </si>
  <si>
    <t>DAMIRIS YOLANDA CABALLERO OSPINO</t>
  </si>
  <si>
    <t>JAIME NORBERTO OSPINO CAMPO</t>
  </si>
  <si>
    <t>GIVIRO</t>
  </si>
  <si>
    <t>LOS PILOS</t>
  </si>
  <si>
    <t>JULIO CESAR HERAS LLANOS</t>
  </si>
  <si>
    <t>JORGE ENRIQUE RODRIGUEZ TRIANA</t>
  </si>
  <si>
    <t>ANTONIO MIGUEL AVILA FIGUEROA</t>
  </si>
  <si>
    <t>JUANITA BETANCOURT ESCOBAR</t>
  </si>
  <si>
    <t>ISSAIAS FERNANDO ROCHA SOLANO</t>
  </si>
  <si>
    <t>SEMBRADORES DE ESPERANZA</t>
  </si>
  <si>
    <t>YHONYS RAFAEL ZAMBRANO QUINTERO</t>
  </si>
  <si>
    <t>GALA JUDITH FLOREZ VANEGAS</t>
  </si>
  <si>
    <t>JAIME JIMENEZ JIMENEZ</t>
  </si>
  <si>
    <t xml:space="preserve"> LUZ ILENE NIETO MONTERO</t>
  </si>
  <si>
    <t>CONCEPCION ROCHA ROJAS</t>
  </si>
  <si>
    <t>SEMILLERO DE VALORES</t>
  </si>
  <si>
    <t>YANIA FELICIA RANGEL ORTIZ</t>
  </si>
  <si>
    <t>RAUL ALBERTO VILARDY CAMARGO</t>
  </si>
  <si>
    <t xml:space="preserve">MARTHA CECILIA CABAS FIGUEROA </t>
  </si>
  <si>
    <t>SOL FANNY SANCHEZ ALFARO</t>
  </si>
  <si>
    <t>EMELINA PUELLO OSPINO</t>
  </si>
  <si>
    <t>MARCELA JIMENEZ RAMOS</t>
  </si>
  <si>
    <t>RESCATADORES DE HISTORIA</t>
  </si>
  <si>
    <t>ALICIA ISABEL FERNANDEZ CANTILLO</t>
  </si>
  <si>
    <t>SUGEY MILENA FERNANDEZ CANTILLO</t>
  </si>
  <si>
    <t>SARA ELENA FERNANDEZ CANTILLO</t>
  </si>
  <si>
    <t>LOS TRANSFORMES</t>
  </si>
  <si>
    <t>JOSE LUIS MORA CADRAZCO</t>
  </si>
  <si>
    <t>JANETH MILENA VESGA BLANCO</t>
  </si>
  <si>
    <t>YANETH DEL SOCORRO ANCHILA MARQUEZ</t>
  </si>
  <si>
    <t>LUZ MERY HERRERA CANTILLO</t>
  </si>
  <si>
    <t>CELAIDE ESTHER GARCIA LOPEZ</t>
  </si>
  <si>
    <t>FARIDES DEL CARMEN OJEDA ARENAS</t>
  </si>
  <si>
    <t>CAMARIDEAS</t>
  </si>
  <si>
    <t>SOFIA DEL CARMEN PEREA VARELA</t>
  </si>
  <si>
    <t>JOHAN ALBERTO ROBLES SOLANO</t>
  </si>
  <si>
    <t>LUZ ANGELICA MEJIA CANTILLO</t>
  </si>
  <si>
    <t xml:space="preserve"> ROSIRIS ENES HERNANDEZ NIEBLES</t>
  </si>
  <si>
    <t>PEDAGOGAS TECNOLOGICAS</t>
  </si>
  <si>
    <t>YEMMYS MILENA RUIZ MARTINEZ</t>
  </si>
  <si>
    <t>YOLMARIS DEL SOCORRO GUTIERREZ GUERRERO</t>
  </si>
  <si>
    <t>ARLEN JUDITH MANOTAS PALACIO</t>
  </si>
  <si>
    <t>HEIDYS DENISSE GRANADOS VILORIA</t>
  </si>
  <si>
    <t>LOS PACIFISTAS</t>
  </si>
  <si>
    <t>KARINA LUZ DE AYOS GONZALEZ</t>
  </si>
  <si>
    <t>LUIS CARLOS CABARCAS SANCHEZ</t>
  </si>
  <si>
    <t>MARIA RAMO RODRIGUEZ GALINDO</t>
  </si>
  <si>
    <t>ANDREA CARMENZA RANGEL MERIÑO</t>
  </si>
  <si>
    <t>INEVICAL</t>
  </si>
  <si>
    <t>MARTA PATRICIA CABARCAS CASTILLO</t>
  </si>
  <si>
    <t>EMILSE SOFIA PUERTAS NAVARRO</t>
  </si>
  <si>
    <t xml:space="preserve"> ERBINSON MANUEL CABALLERO ANAYA</t>
  </si>
  <si>
    <t>ORLANDO HAROLD HERNANDEZ DE LA ROSA</t>
  </si>
  <si>
    <t>MAURICIO JAVIER MIZGER PANTOJA</t>
  </si>
  <si>
    <t>JULIANISTAS PRESERVADORES</t>
  </si>
  <si>
    <t>ANTONIO CARLOS RANGEL FLOREZ</t>
  </si>
  <si>
    <t>BERLEDIZ MENDOZA BELEÑO</t>
  </si>
  <si>
    <t>RAFAEL DELGADO QUIÑONES</t>
  </si>
  <si>
    <t>MAIRA LOURDES PABA PEREZ</t>
  </si>
  <si>
    <t>RICARDO FLOREZ ARIZA</t>
  </si>
  <si>
    <t>SOY CULTURA</t>
  </si>
  <si>
    <t>FRICETH ELENA QUINTERO SANCHEZ</t>
  </si>
  <si>
    <t>JORGE ENRIQUE CORDOBA ARBOLEDA</t>
  </si>
  <si>
    <t>FARIDE DE JESUS ARAQUE CASTRO</t>
  </si>
  <si>
    <t>CAMPEONES AMBIENTALES</t>
  </si>
  <si>
    <t>JOHNNY ANTONIO HORTA CERA</t>
  </si>
  <si>
    <t>ADIEL ALBERTO TOLOZA ALVARADO</t>
  </si>
  <si>
    <t>FELIX ANTONIO AGAMEZ TORRES</t>
  </si>
  <si>
    <t>CONSERVACIONISTAS AMBIENTALES</t>
  </si>
  <si>
    <t>ETALIDES ROCHA ROJAS</t>
  </si>
  <si>
    <t>ALVARO ROJAS CAMARGO</t>
  </si>
  <si>
    <t>PEDRO ANTONIO REALES PEREZ</t>
  </si>
  <si>
    <t>EDIEE LASCARRO MERIÑO</t>
  </si>
  <si>
    <t>MERCEDES SANCHEZ NORIEGA</t>
  </si>
  <si>
    <t>GLADYS JUDTIH RIZO HORTA</t>
  </si>
  <si>
    <t>CIUDADANOS AMBIENTALISTAS</t>
  </si>
  <si>
    <t>ARGE DAVID GALVAN MESA</t>
  </si>
  <si>
    <t>FELIX MANUEL LOPEZ PAZ</t>
  </si>
  <si>
    <t>EUDENIS MARIA CERVANTES DE ALMARALES</t>
  </si>
  <si>
    <t>NURYS ESTHER CARBONO CABALLERO</t>
  </si>
  <si>
    <t>JULIA ROSA VILLAFAÑA PEREA</t>
  </si>
  <si>
    <t>GUARDIANES DE LA SALUD</t>
  </si>
  <si>
    <t>GLORIA ESTHER JUVIANO GARCIA</t>
  </si>
  <si>
    <t>YEISON JAIRO JARMA MARTINEZ</t>
  </si>
  <si>
    <t>ADELA MORENO FLOREZ</t>
  </si>
  <si>
    <t>LOS LECTORES DE JESUS DEL MONTE</t>
  </si>
  <si>
    <t>SANTIAGO ANTONIO VARELA SALINA</t>
  </si>
  <si>
    <t>MARCELIS SUAREZ SUAREZ</t>
  </si>
  <si>
    <t>YUBIS PATRICIA CARRILLO VILLAR</t>
  </si>
  <si>
    <t>LOS BUHOS DE LA LECTURA</t>
  </si>
  <si>
    <t>ANA ELENA RAMOS DIAZ</t>
  </si>
  <si>
    <t>EDITH CECILIA MELENDEZ CARRILLO</t>
  </si>
  <si>
    <t>HERNANDO JESUS MERIÑO SALAZAR</t>
  </si>
  <si>
    <t>ALBY ROSA RAMOS BERDUGO</t>
  </si>
  <si>
    <t>PURA ISABEL OSPINO BERRUECOS</t>
  </si>
  <si>
    <t xml:space="preserve"> EDIEE LASCARRO MERIÑO</t>
  </si>
  <si>
    <t>YADILIS RAQUEL PERTUZ VILLAR</t>
  </si>
  <si>
    <t>YUSMIRY CECILIA MOSQUERA CARRILLO</t>
  </si>
  <si>
    <t>DUNNIS DANELIS BARRIOS ALVAREZ</t>
  </si>
  <si>
    <t>MARIA MELCHORA MEZA MERIÑO</t>
  </si>
  <si>
    <t>LOS CUMBIAMBERITOS DEL CARIBE</t>
  </si>
  <si>
    <t>JUANA MARIA DE AYOS GONZALEZ</t>
  </si>
  <si>
    <t>YINETH DEL CARMEN SARMIENTO GONZALEZ</t>
  </si>
  <si>
    <t>SIMON ALBERTO VILLANUEVA GONZALEZ</t>
  </si>
  <si>
    <t>PISCISALUDABLES</t>
  </si>
  <si>
    <t>WALBERTO ENRIQUE PINEDA HERNANDEZ</t>
  </si>
  <si>
    <t>ELENA ESTHER RUIZ</t>
  </si>
  <si>
    <t>DIOCET CECILIA OSPINO GONZALEZ</t>
  </si>
  <si>
    <t>MARTA ELENA FLORES SAES</t>
  </si>
  <si>
    <t>ARMANDO ENRIQUE DIAZ PEREZ</t>
  </si>
  <si>
    <t>JOSE JOAQUIN TORRES BRODMEIER</t>
  </si>
  <si>
    <t>LIDIS MONTERO OLIVEROS</t>
  </si>
  <si>
    <t>GUILIO ALBERTO POMARES SANCHEZ</t>
  </si>
  <si>
    <t>ESTEBANA GARCIA RIVERA</t>
  </si>
  <si>
    <t>ADOLFO SEGUNDO GOMEZ MARQUEZ</t>
  </si>
  <si>
    <t>OSVALDO AVILA COBA</t>
  </si>
  <si>
    <t>FELIX MANUEL ORTIZ MENDOZA</t>
  </si>
  <si>
    <t>CHIRIGUANA</t>
  </si>
  <si>
    <t xml:space="preserve">MARESVA (MAESTRAS RESCATANDO VALORES) </t>
  </si>
  <si>
    <t>ROSMARY DEL CARMEN ARAGON MANZUR</t>
  </si>
  <si>
    <t>ROSALBA AMPARO ARRIETA SIERRA</t>
  </si>
  <si>
    <t>MISHELA PAYARES DAVILA</t>
  </si>
  <si>
    <t>RAFAEL RUGERO SINNING ATUESTA</t>
  </si>
  <si>
    <t>JOSE GREGORIO GOMEZ OLIVEROS</t>
  </si>
  <si>
    <t>SEMILLERO CIENTIFICO DE LAS FUENTES</t>
  </si>
  <si>
    <t>RICARDO ANTONIO ROMERO PAZ</t>
  </si>
  <si>
    <t>JAIRO RODRIGUEZ ROBLES</t>
  </si>
  <si>
    <t>CARLOS EDUARDO RODRIGUEZ RODRIGUEZ</t>
  </si>
  <si>
    <t>JAIRO ANTONIO MENDINUETA ROCA</t>
  </si>
  <si>
    <t>QUINTERISTAS CURIOSOS</t>
  </si>
  <si>
    <t>DIANA FLOREZ MARTINEZ</t>
  </si>
  <si>
    <t>SOFIA RUIZ VANEGAS</t>
  </si>
  <si>
    <t>JUAN DE DIOS FLOREZ DIAZ</t>
  </si>
  <si>
    <t>DENNYS ROSARIO ARDILA SIMANCA</t>
  </si>
  <si>
    <t>AMIGOS DE LA INVESTIGACIÓN</t>
  </si>
  <si>
    <t>ILDALID TORRES RODRIGUEZ</t>
  </si>
  <si>
    <t>YUDIS DEL SOCORRO MONTAGUT HERNANDEZ</t>
  </si>
  <si>
    <t>LUZ MARINA GUTIERREZ VILORIA</t>
  </si>
  <si>
    <t>KERVIS YULAITH SANCHEZ DE AVILA</t>
  </si>
  <si>
    <t>JAQUELINA MADERA BALDOVINO</t>
  </si>
  <si>
    <t>JUAN CARLOS PERLAZA</t>
  </si>
  <si>
    <t>CELIA ROSA POLO RAMBAL</t>
  </si>
  <si>
    <t>NEILA MARIA YANCY OROZCO</t>
  </si>
  <si>
    <t>OSCAR NOSSA PLATA</t>
  </si>
  <si>
    <t>JAIRO DAVID CANTILLO CHIQUILLO</t>
  </si>
  <si>
    <t>CLARA LUZ VARGAS DE GONZALEZ</t>
  </si>
  <si>
    <t>KELLY JOHANA CORREA CARDENAS</t>
  </si>
  <si>
    <t>VIGIAS DEL AMBIENTE</t>
  </si>
  <si>
    <t>RAISA CAROLINA ARROYO FONTALVO</t>
  </si>
  <si>
    <t>ATILIO MANUEL ZAMBRANO OJEDA</t>
  </si>
  <si>
    <t>NESTOR GARCIA CABARCAS</t>
  </si>
  <si>
    <t>MARIA HERMENEGILDA ESCORCIA SARMIENTO</t>
  </si>
  <si>
    <t>SOFANOR ENRIQUE BORJA DE LA ROSA</t>
  </si>
  <si>
    <t>APRENDO Y ME DIVIERTO</t>
  </si>
  <si>
    <t>YESENIA MARIA HERNANDEZ DE LEON</t>
  </si>
  <si>
    <t>BELIA ISABEL BORRERO GUTIERREZ</t>
  </si>
  <si>
    <t>HILDA STELLA VERDOOREN ORTIZ</t>
  </si>
  <si>
    <t>LUIS EDUARDO PAEZ BORRERO</t>
  </si>
  <si>
    <t>NUEVO AMANECER PARA MI PUEBLO</t>
  </si>
  <si>
    <t>ORLANDO FABIAN GUARNIZO CUDRIS</t>
  </si>
  <si>
    <t>BERTA CECILIA PACHECO LIBERNAL</t>
  </si>
  <si>
    <t>NORLEIMA DEL CARMEN ROYERO PEREZ</t>
  </si>
  <si>
    <t xml:space="preserve"> ROIBER SAMIR ESPINOZA MANJARREZ</t>
  </si>
  <si>
    <t>YANIDE JUDITH HERAZO RADA</t>
  </si>
  <si>
    <t>YUSMAIRA LUZ GUTIERREZ AGUILAR</t>
  </si>
  <si>
    <t>FERNANDO JULIO JIMENEZ SILVA</t>
  </si>
  <si>
    <t>MARELYS JUDITH VIZCAINO CHARRIS</t>
  </si>
  <si>
    <t>ESMERALDA BELISA RAMIREZ GARCIA</t>
  </si>
  <si>
    <t>YELIS DE CARMEN AGUILAR MACIAS</t>
  </si>
  <si>
    <t>MARTA PATRICIA NAVARRO AREVALO</t>
  </si>
  <si>
    <t>JOSE EDGAR GUARNIZO MONROY</t>
  </si>
  <si>
    <t>HECTOR FERNANDEZ ALFARO</t>
  </si>
  <si>
    <t>SHIRLIS MARTINEZ ARRIETA</t>
  </si>
  <si>
    <t>ANA ISABEL ARIAS IBARRA</t>
  </si>
  <si>
    <t>RAFAEL ALBERTO MANJARREZ CUDRIS</t>
  </si>
  <si>
    <t>SANDRA LUCIA ESCOBAR RIZZO</t>
  </si>
  <si>
    <t>LIBNY OLARIS OROZCO MENESES</t>
  </si>
  <si>
    <t>GUARDIANES DEL  AMBIENTE</t>
  </si>
  <si>
    <t>FRANCISCO BERMUDEZ JIMENEZ</t>
  </si>
  <si>
    <t>YANETH DE JESUS CALDERON AVILA</t>
  </si>
  <si>
    <t>JOLFRAN ALEXIS SILVA ECHAVEZ</t>
  </si>
  <si>
    <t>CELIA MATILDE GONZALEZ NARVAEZ</t>
  </si>
  <si>
    <t>JOSE DE JESUS BLANCO GALINDO</t>
  </si>
  <si>
    <t xml:space="preserve">MEDIDORES DEL MUNDO </t>
  </si>
  <si>
    <t>MARIA GONZALEZ CASTAÑEDA</t>
  </si>
  <si>
    <t>MARIPOSAS AMARILLAS</t>
  </si>
  <si>
    <t>LUIS ALFONSO LOPEZ PALOMINO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</si>
</sst>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$&quot;\ * #,##0_-;\-&quot;$&quot;\ * #,##0_-;_-&quot;$&quot;\ 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41" fontId="0" fillId="2" borderId="0" xfId="1" applyFont="1" applyFill="1" applyAlignment="1">
      <alignment horizontal="center" vertical="center"/>
    </xf>
    <xf numFmtId="164" fontId="0" fillId="2" borderId="1" xfId="2" applyFont="1" applyFill="1" applyBorder="1"/>
    <xf numFmtId="0" fontId="0" fillId="2" borderId="0" xfId="0" applyFill="1"/>
    <xf numFmtId="41" fontId="0" fillId="2" borderId="1" xfId="1" applyFont="1" applyFill="1" applyBorder="1" applyAlignment="1">
      <alignment horizontal="center" vertical="center"/>
    </xf>
    <xf numFmtId="41" fontId="0" fillId="2" borderId="1" xfId="1" applyFont="1" applyFill="1" applyBorder="1" applyAlignment="1">
      <alignment horizontal="right" vertical="center"/>
    </xf>
    <xf numFmtId="41" fontId="0" fillId="2" borderId="1" xfId="1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right"/>
    </xf>
    <xf numFmtId="164" fontId="0" fillId="2" borderId="1" xfId="2" applyNumberFormat="1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5" xfId="0" applyFill="1" applyBorder="1"/>
    <xf numFmtId="164" fontId="2" fillId="2" borderId="1" xfId="2" applyNumberFormat="1" applyFont="1" applyFill="1" applyBorder="1" applyAlignment="1">
      <alignment horizontal="right"/>
    </xf>
    <xf numFmtId="164" fontId="0" fillId="2" borderId="0" xfId="2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2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164" fontId="0" fillId="3" borderId="1" xfId="2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8"/>
  <sheetViews>
    <sheetView tabSelected="1" topLeftCell="A1636" zoomScale="85" zoomScaleNormal="85" workbookViewId="0">
      <selection activeCell="C1502" sqref="C1502"/>
    </sheetView>
  </sheetViews>
  <sheetFormatPr baseColWidth="10" defaultRowHeight="15" x14ac:dyDescent="0.25"/>
  <cols>
    <col min="1" max="1" width="3.140625" style="11" bestFit="1" customWidth="1"/>
    <col min="2" max="2" width="27.140625" style="2" customWidth="1"/>
    <col min="3" max="3" width="46.140625" style="2" bestFit="1" customWidth="1"/>
    <col min="4" max="4" width="19.140625" style="9" bestFit="1" customWidth="1"/>
    <col min="5" max="5" width="40.140625" style="2" bestFit="1" customWidth="1"/>
    <col min="6" max="6" width="37.5703125" style="2" bestFit="1" customWidth="1"/>
    <col min="7" max="7" width="24.140625" style="20" bestFit="1" customWidth="1"/>
    <col min="8" max="16384" width="11.42578125" style="11"/>
  </cols>
  <sheetData>
    <row r="2" spans="1:7" s="7" customFormat="1" ht="30" x14ac:dyDescent="0.25">
      <c r="A2" s="1" t="s">
        <v>5</v>
      </c>
      <c r="B2" s="1" t="s">
        <v>0</v>
      </c>
      <c r="C2" s="3" t="s">
        <v>3</v>
      </c>
      <c r="D2" s="4" t="s">
        <v>9</v>
      </c>
      <c r="E2" s="1" t="s">
        <v>1</v>
      </c>
      <c r="F2" s="5" t="s">
        <v>2</v>
      </c>
      <c r="G2" s="6" t="s">
        <v>4</v>
      </c>
    </row>
    <row r="3" spans="1:7" x14ac:dyDescent="0.25">
      <c r="A3" s="8">
        <v>1</v>
      </c>
      <c r="B3" s="43" t="s">
        <v>6</v>
      </c>
      <c r="C3" s="32" t="s">
        <v>8</v>
      </c>
      <c r="D3" s="9">
        <v>26884559</v>
      </c>
      <c r="E3" s="39" t="s">
        <v>18</v>
      </c>
      <c r="F3" s="32"/>
      <c r="G3" s="10">
        <f t="shared" ref="G3:G12" si="0">2500000/10</f>
        <v>250000</v>
      </c>
    </row>
    <row r="4" spans="1:7" x14ac:dyDescent="0.25">
      <c r="A4" s="8">
        <v>2</v>
      </c>
      <c r="B4" s="44"/>
      <c r="C4" s="32" t="s">
        <v>10</v>
      </c>
      <c r="D4" s="12">
        <v>12550623</v>
      </c>
      <c r="E4" s="40"/>
      <c r="F4" s="32"/>
      <c r="G4" s="10">
        <f t="shared" si="0"/>
        <v>250000</v>
      </c>
    </row>
    <row r="5" spans="1:7" x14ac:dyDescent="0.25">
      <c r="A5" s="8">
        <v>3</v>
      </c>
      <c r="B5" s="44"/>
      <c r="C5" s="32" t="s">
        <v>11</v>
      </c>
      <c r="D5" s="12">
        <v>39002195</v>
      </c>
      <c r="E5" s="40"/>
      <c r="F5" s="32"/>
      <c r="G5" s="10">
        <f t="shared" si="0"/>
        <v>250000</v>
      </c>
    </row>
    <row r="6" spans="1:7" x14ac:dyDescent="0.25">
      <c r="A6" s="8">
        <v>4</v>
      </c>
      <c r="B6" s="44"/>
      <c r="C6" s="32" t="s">
        <v>12</v>
      </c>
      <c r="D6" s="12">
        <v>12618395</v>
      </c>
      <c r="E6" s="40"/>
      <c r="F6" s="32"/>
      <c r="G6" s="10">
        <f t="shared" si="0"/>
        <v>250000</v>
      </c>
    </row>
    <row r="7" spans="1:7" x14ac:dyDescent="0.25">
      <c r="A7" s="8">
        <v>5</v>
      </c>
      <c r="B7" s="44"/>
      <c r="C7" s="32" t="s">
        <v>13</v>
      </c>
      <c r="D7" s="12">
        <v>57150059</v>
      </c>
      <c r="E7" s="40"/>
      <c r="F7" s="32"/>
      <c r="G7" s="10">
        <f t="shared" si="0"/>
        <v>250000</v>
      </c>
    </row>
    <row r="8" spans="1:7" ht="15.75" customHeight="1" x14ac:dyDescent="0.25">
      <c r="A8" s="8">
        <v>6</v>
      </c>
      <c r="B8" s="44"/>
      <c r="C8" s="32" t="s">
        <v>14</v>
      </c>
      <c r="D8" s="12">
        <v>26712915</v>
      </c>
      <c r="E8" s="40"/>
      <c r="F8" s="32"/>
      <c r="G8" s="10">
        <f t="shared" si="0"/>
        <v>250000</v>
      </c>
    </row>
    <row r="9" spans="1:7" x14ac:dyDescent="0.25">
      <c r="A9" s="8">
        <v>7</v>
      </c>
      <c r="B9" s="44"/>
      <c r="C9" s="32" t="s">
        <v>15</v>
      </c>
      <c r="D9" s="13">
        <v>57435725</v>
      </c>
      <c r="E9" s="40"/>
      <c r="F9" s="32"/>
      <c r="G9" s="10">
        <f t="shared" si="0"/>
        <v>250000</v>
      </c>
    </row>
    <row r="10" spans="1:7" x14ac:dyDescent="0.25">
      <c r="A10" s="8">
        <v>8</v>
      </c>
      <c r="B10" s="44"/>
      <c r="C10" s="32" t="s">
        <v>16</v>
      </c>
      <c r="D10" s="12">
        <v>36555057</v>
      </c>
      <c r="E10" s="40"/>
      <c r="F10" s="32"/>
      <c r="G10" s="10">
        <f t="shared" si="0"/>
        <v>250000</v>
      </c>
    </row>
    <row r="11" spans="1:7" x14ac:dyDescent="0.25">
      <c r="A11" s="8">
        <v>9</v>
      </c>
      <c r="B11" s="44"/>
      <c r="C11" s="32" t="s">
        <v>17</v>
      </c>
      <c r="D11" s="14">
        <v>57411998</v>
      </c>
      <c r="E11" s="40"/>
      <c r="F11" s="32"/>
      <c r="G11" s="10">
        <f t="shared" si="0"/>
        <v>250000</v>
      </c>
    </row>
    <row r="12" spans="1:7" x14ac:dyDescent="0.25">
      <c r="A12" s="8">
        <v>10</v>
      </c>
      <c r="B12" s="45"/>
      <c r="C12" s="32" t="s">
        <v>18</v>
      </c>
      <c r="D12" s="12">
        <v>91425024</v>
      </c>
      <c r="E12" s="46"/>
      <c r="F12" s="32"/>
      <c r="G12" s="10">
        <f t="shared" si="0"/>
        <v>250000</v>
      </c>
    </row>
    <row r="13" spans="1:7" x14ac:dyDescent="0.25">
      <c r="A13" s="42" t="s">
        <v>7</v>
      </c>
      <c r="B13" s="42"/>
      <c r="C13" s="42"/>
      <c r="D13" s="42"/>
      <c r="E13" s="42"/>
      <c r="F13" s="42"/>
      <c r="G13" s="15">
        <f>SUM(G3:G12)</f>
        <v>2500000</v>
      </c>
    </row>
    <row r="14" spans="1:7" ht="30" x14ac:dyDescent="0.25">
      <c r="A14" s="1" t="s">
        <v>5</v>
      </c>
      <c r="B14" s="1" t="s">
        <v>0</v>
      </c>
      <c r="C14" s="3" t="s">
        <v>3</v>
      </c>
      <c r="D14" s="4" t="s">
        <v>9</v>
      </c>
      <c r="E14" s="1" t="s">
        <v>1</v>
      </c>
      <c r="F14" s="5" t="s">
        <v>2</v>
      </c>
      <c r="G14" s="6" t="s">
        <v>4</v>
      </c>
    </row>
    <row r="15" spans="1:7" x14ac:dyDescent="0.25">
      <c r="A15" s="8">
        <v>1</v>
      </c>
      <c r="B15" s="43" t="s">
        <v>19</v>
      </c>
      <c r="C15" s="32" t="s">
        <v>20</v>
      </c>
      <c r="D15" s="9">
        <v>19597348</v>
      </c>
      <c r="E15" s="39" t="s">
        <v>21</v>
      </c>
      <c r="F15" s="32"/>
      <c r="G15" s="16">
        <f t="shared" ref="G15:G21" si="1">2500000/7</f>
        <v>357142.85714285716</v>
      </c>
    </row>
    <row r="16" spans="1:7" x14ac:dyDescent="0.25">
      <c r="A16" s="8">
        <v>2</v>
      </c>
      <c r="B16" s="44"/>
      <c r="C16" s="32" t="s">
        <v>21</v>
      </c>
      <c r="D16" s="12">
        <v>84451215</v>
      </c>
      <c r="E16" s="40"/>
      <c r="F16" s="32"/>
      <c r="G16" s="16">
        <f t="shared" si="1"/>
        <v>357142.85714285716</v>
      </c>
    </row>
    <row r="17" spans="1:7" x14ac:dyDescent="0.25">
      <c r="A17" s="8">
        <v>3</v>
      </c>
      <c r="B17" s="44"/>
      <c r="C17" s="32" t="s">
        <v>22</v>
      </c>
      <c r="D17" s="12">
        <v>1084731441</v>
      </c>
      <c r="E17" s="40"/>
      <c r="F17" s="32"/>
      <c r="G17" s="16">
        <f t="shared" si="1"/>
        <v>357142.85714285716</v>
      </c>
    </row>
    <row r="18" spans="1:7" x14ac:dyDescent="0.25">
      <c r="A18" s="8">
        <v>4</v>
      </c>
      <c r="B18" s="44"/>
      <c r="C18" s="32" t="s">
        <v>23</v>
      </c>
      <c r="D18" s="12">
        <v>39032347</v>
      </c>
      <c r="E18" s="40"/>
      <c r="F18" s="32"/>
      <c r="G18" s="16">
        <f t="shared" si="1"/>
        <v>357142.85714285716</v>
      </c>
    </row>
    <row r="19" spans="1:7" x14ac:dyDescent="0.25">
      <c r="A19" s="8">
        <v>5</v>
      </c>
      <c r="B19" s="44"/>
      <c r="C19" s="32" t="s">
        <v>24</v>
      </c>
      <c r="D19" s="12">
        <v>19595620</v>
      </c>
      <c r="E19" s="40"/>
      <c r="F19" s="32"/>
      <c r="G19" s="16">
        <f t="shared" si="1"/>
        <v>357142.85714285716</v>
      </c>
    </row>
    <row r="20" spans="1:7" x14ac:dyDescent="0.25">
      <c r="A20" s="8">
        <v>6</v>
      </c>
      <c r="B20" s="44"/>
      <c r="C20" s="32" t="s">
        <v>25</v>
      </c>
      <c r="D20" s="12">
        <v>85050168</v>
      </c>
      <c r="E20" s="40"/>
      <c r="F20" s="32"/>
      <c r="G20" s="16">
        <f t="shared" si="1"/>
        <v>357142.85714285716</v>
      </c>
    </row>
    <row r="21" spans="1:7" x14ac:dyDescent="0.25">
      <c r="A21" s="8">
        <v>7</v>
      </c>
      <c r="B21" s="44"/>
      <c r="C21" s="32" t="s">
        <v>26</v>
      </c>
      <c r="D21" s="13">
        <v>19562059</v>
      </c>
      <c r="E21" s="46"/>
      <c r="F21" s="32"/>
      <c r="G21" s="16">
        <f t="shared" si="1"/>
        <v>357142.85714285716</v>
      </c>
    </row>
    <row r="22" spans="1:7" x14ac:dyDescent="0.25">
      <c r="A22" s="42" t="s">
        <v>7</v>
      </c>
      <c r="B22" s="42"/>
      <c r="C22" s="42"/>
      <c r="D22" s="42"/>
      <c r="E22" s="42"/>
      <c r="F22" s="42"/>
      <c r="G22" s="15">
        <f>SUM(G15:G21)</f>
        <v>2500000.0000000005</v>
      </c>
    </row>
    <row r="23" spans="1:7" ht="30" x14ac:dyDescent="0.25">
      <c r="A23" s="1" t="s">
        <v>5</v>
      </c>
      <c r="B23" s="1" t="s">
        <v>0</v>
      </c>
      <c r="C23" s="3" t="s">
        <v>3</v>
      </c>
      <c r="D23" s="4" t="s">
        <v>9</v>
      </c>
      <c r="E23" s="1" t="s">
        <v>1</v>
      </c>
      <c r="F23" s="5" t="s">
        <v>2</v>
      </c>
      <c r="G23" s="6" t="s">
        <v>4</v>
      </c>
    </row>
    <row r="24" spans="1:7" x14ac:dyDescent="0.25">
      <c r="A24" s="8">
        <v>1</v>
      </c>
      <c r="B24" s="43" t="s">
        <v>27</v>
      </c>
      <c r="C24" s="32" t="s">
        <v>28</v>
      </c>
      <c r="D24" s="9">
        <v>12596336</v>
      </c>
      <c r="E24" s="39" t="s">
        <v>28</v>
      </c>
      <c r="F24" s="32"/>
      <c r="G24" s="16">
        <f t="shared" ref="G24:G32" si="2">2500000/9</f>
        <v>277777.77777777775</v>
      </c>
    </row>
    <row r="25" spans="1:7" x14ac:dyDescent="0.25">
      <c r="A25" s="8">
        <v>2</v>
      </c>
      <c r="B25" s="44"/>
      <c r="C25" s="32" t="s">
        <v>29</v>
      </c>
      <c r="D25" s="12">
        <v>12595182</v>
      </c>
      <c r="E25" s="40"/>
      <c r="F25" s="32"/>
      <c r="G25" s="16">
        <f t="shared" si="2"/>
        <v>277777.77777777775</v>
      </c>
    </row>
    <row r="26" spans="1:7" x14ac:dyDescent="0.25">
      <c r="A26" s="8">
        <v>3</v>
      </c>
      <c r="B26" s="44"/>
      <c r="C26" s="32" t="s">
        <v>30</v>
      </c>
      <c r="D26" s="12">
        <v>12595182</v>
      </c>
      <c r="E26" s="40"/>
      <c r="F26" s="32"/>
      <c r="G26" s="16">
        <f t="shared" si="2"/>
        <v>277777.77777777775</v>
      </c>
    </row>
    <row r="27" spans="1:7" x14ac:dyDescent="0.25">
      <c r="A27" s="8">
        <v>4</v>
      </c>
      <c r="B27" s="44"/>
      <c r="C27" s="32" t="s">
        <v>31</v>
      </c>
      <c r="D27" s="12">
        <v>8670088</v>
      </c>
      <c r="E27" s="40"/>
      <c r="F27" s="32"/>
      <c r="G27" s="16">
        <f t="shared" si="2"/>
        <v>277777.77777777775</v>
      </c>
    </row>
    <row r="28" spans="1:7" x14ac:dyDescent="0.25">
      <c r="A28" s="8">
        <v>5</v>
      </c>
      <c r="B28" s="44"/>
      <c r="C28" s="32" t="s">
        <v>32</v>
      </c>
      <c r="D28" s="12">
        <v>85485345</v>
      </c>
      <c r="E28" s="40"/>
      <c r="F28" s="32"/>
      <c r="G28" s="16">
        <f t="shared" si="2"/>
        <v>277777.77777777775</v>
      </c>
    </row>
    <row r="29" spans="1:7" x14ac:dyDescent="0.25">
      <c r="A29" s="8">
        <v>6</v>
      </c>
      <c r="B29" s="44"/>
      <c r="C29" s="32" t="s">
        <v>33</v>
      </c>
      <c r="D29" s="12">
        <v>12594463</v>
      </c>
      <c r="E29" s="40"/>
      <c r="F29" s="32"/>
      <c r="G29" s="16">
        <f t="shared" si="2"/>
        <v>277777.77777777775</v>
      </c>
    </row>
    <row r="30" spans="1:7" x14ac:dyDescent="0.25">
      <c r="A30" s="8">
        <v>7</v>
      </c>
      <c r="B30" s="44"/>
      <c r="C30" s="32" t="s">
        <v>34</v>
      </c>
      <c r="D30" s="12">
        <v>85487200</v>
      </c>
      <c r="E30" s="40"/>
      <c r="F30" s="32"/>
      <c r="G30" s="16">
        <f t="shared" si="2"/>
        <v>277777.77777777775</v>
      </c>
    </row>
    <row r="31" spans="1:7" x14ac:dyDescent="0.25">
      <c r="A31" s="8">
        <v>8</v>
      </c>
      <c r="B31" s="44"/>
      <c r="C31" s="32" t="s">
        <v>35</v>
      </c>
      <c r="D31" s="12">
        <v>39088855</v>
      </c>
      <c r="E31" s="40"/>
      <c r="F31" s="32"/>
      <c r="G31" s="16">
        <f t="shared" si="2"/>
        <v>277777.77777777775</v>
      </c>
    </row>
    <row r="32" spans="1:7" x14ac:dyDescent="0.25">
      <c r="A32" s="8">
        <v>9</v>
      </c>
      <c r="B32" s="45"/>
      <c r="C32" s="32" t="s">
        <v>36</v>
      </c>
      <c r="D32" s="12">
        <v>39093534</v>
      </c>
      <c r="E32" s="46"/>
      <c r="F32" s="32"/>
      <c r="G32" s="16">
        <f t="shared" si="2"/>
        <v>277777.77777777775</v>
      </c>
    </row>
    <row r="33" spans="1:7" x14ac:dyDescent="0.25">
      <c r="A33" s="35" t="s">
        <v>7</v>
      </c>
      <c r="B33" s="36"/>
      <c r="C33" s="36"/>
      <c r="D33" s="36"/>
      <c r="E33" s="36"/>
      <c r="F33" s="37"/>
      <c r="G33" s="15">
        <f>SUM(G24:G32)</f>
        <v>2500000</v>
      </c>
    </row>
    <row r="34" spans="1:7" ht="30" x14ac:dyDescent="0.25">
      <c r="A34" s="1" t="s">
        <v>5</v>
      </c>
      <c r="B34" s="1" t="s">
        <v>0</v>
      </c>
      <c r="C34" s="3" t="s">
        <v>3</v>
      </c>
      <c r="D34" s="4" t="s">
        <v>9</v>
      </c>
      <c r="E34" s="1" t="s">
        <v>1</v>
      </c>
      <c r="F34" s="5" t="s">
        <v>2</v>
      </c>
      <c r="G34" s="6" t="s">
        <v>4</v>
      </c>
    </row>
    <row r="35" spans="1:7" ht="15" customHeight="1" x14ac:dyDescent="0.25">
      <c r="A35" s="8">
        <v>1</v>
      </c>
      <c r="B35" s="38" t="s">
        <v>37</v>
      </c>
      <c r="C35" s="32" t="s">
        <v>38</v>
      </c>
      <c r="D35" s="12">
        <v>57450134</v>
      </c>
      <c r="E35" s="38" t="s">
        <v>39</v>
      </c>
      <c r="F35" s="32"/>
      <c r="G35" s="16">
        <f t="shared" ref="G35:G56" si="3">2500000/22</f>
        <v>113636.36363636363</v>
      </c>
    </row>
    <row r="36" spans="1:7" x14ac:dyDescent="0.25">
      <c r="A36" s="8">
        <v>2</v>
      </c>
      <c r="B36" s="38"/>
      <c r="C36" s="32" t="s">
        <v>39</v>
      </c>
      <c r="D36" s="12">
        <v>57449731</v>
      </c>
      <c r="E36" s="38"/>
      <c r="F36" s="32"/>
      <c r="G36" s="16">
        <f t="shared" si="3"/>
        <v>113636.36363636363</v>
      </c>
    </row>
    <row r="37" spans="1:7" x14ac:dyDescent="0.25">
      <c r="A37" s="8">
        <v>3</v>
      </c>
      <c r="B37" s="38"/>
      <c r="C37" s="32" t="s">
        <v>40</v>
      </c>
      <c r="D37" s="12">
        <v>40914716</v>
      </c>
      <c r="E37" s="38"/>
      <c r="F37" s="32"/>
      <c r="G37" s="16">
        <f t="shared" si="3"/>
        <v>113636.36363636363</v>
      </c>
    </row>
    <row r="38" spans="1:7" x14ac:dyDescent="0.25">
      <c r="A38" s="8">
        <v>4</v>
      </c>
      <c r="B38" s="38"/>
      <c r="C38" s="32" t="s">
        <v>41</v>
      </c>
      <c r="D38" s="12">
        <v>85201620</v>
      </c>
      <c r="E38" s="38"/>
      <c r="F38" s="32"/>
      <c r="G38" s="16">
        <f t="shared" si="3"/>
        <v>113636.36363636363</v>
      </c>
    </row>
    <row r="39" spans="1:7" x14ac:dyDescent="0.25">
      <c r="A39" s="8">
        <v>5</v>
      </c>
      <c r="B39" s="38"/>
      <c r="C39" s="32" t="s">
        <v>42</v>
      </c>
      <c r="D39" s="12">
        <v>57403942</v>
      </c>
      <c r="E39" s="38"/>
      <c r="F39" s="32"/>
      <c r="G39" s="16">
        <f t="shared" si="3"/>
        <v>113636.36363636363</v>
      </c>
    </row>
    <row r="40" spans="1:7" x14ac:dyDescent="0.25">
      <c r="A40" s="8">
        <v>6</v>
      </c>
      <c r="B40" s="38"/>
      <c r="C40" s="32" t="s">
        <v>43</v>
      </c>
      <c r="D40" s="12">
        <v>57446812</v>
      </c>
      <c r="E40" s="38"/>
      <c r="F40" s="32"/>
      <c r="G40" s="16">
        <f t="shared" si="3"/>
        <v>113636.36363636363</v>
      </c>
    </row>
    <row r="41" spans="1:7" x14ac:dyDescent="0.25">
      <c r="A41" s="8">
        <v>7</v>
      </c>
      <c r="B41" s="38"/>
      <c r="C41" s="32" t="s">
        <v>44</v>
      </c>
      <c r="D41" s="12">
        <v>57404575</v>
      </c>
      <c r="E41" s="38"/>
      <c r="F41" s="32"/>
      <c r="G41" s="16">
        <f t="shared" si="3"/>
        <v>113636.36363636363</v>
      </c>
    </row>
    <row r="42" spans="1:7" x14ac:dyDescent="0.25">
      <c r="A42" s="8">
        <v>8</v>
      </c>
      <c r="B42" s="38"/>
      <c r="C42" s="32" t="s">
        <v>45</v>
      </c>
      <c r="D42" s="12">
        <v>12553037</v>
      </c>
      <c r="E42" s="38"/>
      <c r="F42" s="32"/>
      <c r="G42" s="16">
        <f t="shared" si="3"/>
        <v>113636.36363636363</v>
      </c>
    </row>
    <row r="43" spans="1:7" x14ac:dyDescent="0.25">
      <c r="A43" s="8">
        <v>9</v>
      </c>
      <c r="B43" s="38"/>
      <c r="C43" s="32" t="s">
        <v>46</v>
      </c>
      <c r="D43" s="12">
        <v>1081810510</v>
      </c>
      <c r="E43" s="38"/>
      <c r="F43" s="32"/>
      <c r="G43" s="16">
        <f t="shared" si="3"/>
        <v>113636.36363636363</v>
      </c>
    </row>
    <row r="44" spans="1:7" x14ac:dyDescent="0.25">
      <c r="A44" s="8">
        <v>10</v>
      </c>
      <c r="B44" s="38"/>
      <c r="C44" s="32" t="s">
        <v>47</v>
      </c>
      <c r="D44" s="12">
        <v>19592469</v>
      </c>
      <c r="E44" s="38"/>
      <c r="F44" s="32"/>
      <c r="G44" s="16">
        <f t="shared" si="3"/>
        <v>113636.36363636363</v>
      </c>
    </row>
    <row r="45" spans="1:7" x14ac:dyDescent="0.25">
      <c r="A45" s="8">
        <v>11</v>
      </c>
      <c r="B45" s="38"/>
      <c r="C45" s="32" t="s">
        <v>48</v>
      </c>
      <c r="D45" s="12">
        <v>57404133</v>
      </c>
      <c r="E45" s="38"/>
      <c r="F45" s="32"/>
      <c r="G45" s="16">
        <f t="shared" si="3"/>
        <v>113636.36363636363</v>
      </c>
    </row>
    <row r="46" spans="1:7" x14ac:dyDescent="0.25">
      <c r="A46" s="8">
        <v>12</v>
      </c>
      <c r="B46" s="38"/>
      <c r="C46" s="32" t="s">
        <v>49</v>
      </c>
      <c r="D46" s="12">
        <v>19587524</v>
      </c>
      <c r="E46" s="38"/>
      <c r="F46" s="32"/>
      <c r="G46" s="16">
        <f t="shared" si="3"/>
        <v>113636.36363636363</v>
      </c>
    </row>
    <row r="47" spans="1:7" x14ac:dyDescent="0.25">
      <c r="A47" s="8">
        <v>13</v>
      </c>
      <c r="B47" s="38"/>
      <c r="C47" s="32" t="s">
        <v>50</v>
      </c>
      <c r="D47" s="12">
        <v>36451477</v>
      </c>
      <c r="E47" s="38"/>
      <c r="F47" s="32"/>
      <c r="G47" s="16">
        <f t="shared" si="3"/>
        <v>113636.36363636363</v>
      </c>
    </row>
    <row r="48" spans="1:7" x14ac:dyDescent="0.25">
      <c r="A48" s="8">
        <v>14</v>
      </c>
      <c r="B48" s="38"/>
      <c r="C48" s="32" t="s">
        <v>51</v>
      </c>
      <c r="D48" s="12">
        <v>57401014</v>
      </c>
      <c r="E48" s="38"/>
      <c r="F48" s="32"/>
      <c r="G48" s="16">
        <f t="shared" si="3"/>
        <v>113636.36363636363</v>
      </c>
    </row>
    <row r="49" spans="1:7" x14ac:dyDescent="0.25">
      <c r="A49" s="8">
        <v>15</v>
      </c>
      <c r="B49" s="38"/>
      <c r="C49" s="32" t="s">
        <v>52</v>
      </c>
      <c r="D49" s="12">
        <v>57448035</v>
      </c>
      <c r="E49" s="38"/>
      <c r="F49" s="32"/>
      <c r="G49" s="16">
        <f t="shared" si="3"/>
        <v>113636.36363636363</v>
      </c>
    </row>
    <row r="50" spans="1:7" x14ac:dyDescent="0.25">
      <c r="A50" s="8">
        <v>16</v>
      </c>
      <c r="B50" s="38"/>
      <c r="C50" s="32" t="s">
        <v>53</v>
      </c>
      <c r="D50" s="12">
        <v>39020183</v>
      </c>
      <c r="E50" s="38"/>
      <c r="F50" s="32"/>
      <c r="G50" s="16">
        <f t="shared" si="3"/>
        <v>113636.36363636363</v>
      </c>
    </row>
    <row r="51" spans="1:7" x14ac:dyDescent="0.25">
      <c r="A51" s="8">
        <v>17</v>
      </c>
      <c r="B51" s="38"/>
      <c r="C51" s="32" t="s">
        <v>54</v>
      </c>
      <c r="D51" s="12">
        <v>57404364</v>
      </c>
      <c r="E51" s="38"/>
      <c r="F51" s="32"/>
      <c r="G51" s="16">
        <f t="shared" si="3"/>
        <v>113636.36363636363</v>
      </c>
    </row>
    <row r="52" spans="1:7" x14ac:dyDescent="0.25">
      <c r="A52" s="8">
        <v>18</v>
      </c>
      <c r="B52" s="38"/>
      <c r="C52" s="32" t="s">
        <v>55</v>
      </c>
      <c r="D52" s="12">
        <v>57403453</v>
      </c>
      <c r="E52" s="38"/>
      <c r="F52" s="32"/>
      <c r="G52" s="16">
        <f t="shared" si="3"/>
        <v>113636.36363636363</v>
      </c>
    </row>
    <row r="53" spans="1:7" x14ac:dyDescent="0.25">
      <c r="A53" s="8">
        <v>19</v>
      </c>
      <c r="B53" s="38"/>
      <c r="C53" s="32" t="s">
        <v>56</v>
      </c>
      <c r="D53" s="12">
        <v>36551355</v>
      </c>
      <c r="E53" s="38"/>
      <c r="F53" s="32"/>
      <c r="G53" s="16">
        <f t="shared" si="3"/>
        <v>113636.36363636363</v>
      </c>
    </row>
    <row r="54" spans="1:7" x14ac:dyDescent="0.25">
      <c r="A54" s="8">
        <v>20</v>
      </c>
      <c r="B54" s="38"/>
      <c r="C54" s="32" t="s">
        <v>57</v>
      </c>
      <c r="D54" s="12">
        <v>85471669</v>
      </c>
      <c r="E54" s="38"/>
      <c r="F54" s="32"/>
      <c r="G54" s="16">
        <f t="shared" si="3"/>
        <v>113636.36363636363</v>
      </c>
    </row>
    <row r="55" spans="1:7" x14ac:dyDescent="0.25">
      <c r="A55" s="8">
        <v>21</v>
      </c>
      <c r="B55" s="38"/>
      <c r="C55" s="32" t="s">
        <v>58</v>
      </c>
      <c r="D55" s="12">
        <v>57447348</v>
      </c>
      <c r="E55" s="38"/>
      <c r="F55" s="32"/>
      <c r="G55" s="16">
        <f t="shared" si="3"/>
        <v>113636.36363636363</v>
      </c>
    </row>
    <row r="56" spans="1:7" x14ac:dyDescent="0.25">
      <c r="A56" s="8">
        <v>22</v>
      </c>
      <c r="B56" s="38"/>
      <c r="C56" s="32" t="s">
        <v>59</v>
      </c>
      <c r="D56" s="12">
        <v>57402235</v>
      </c>
      <c r="E56" s="38"/>
      <c r="F56" s="32"/>
      <c r="G56" s="16">
        <f t="shared" si="3"/>
        <v>113636.36363636363</v>
      </c>
    </row>
    <row r="57" spans="1:7" x14ac:dyDescent="0.25">
      <c r="A57" s="35" t="s">
        <v>7</v>
      </c>
      <c r="B57" s="36"/>
      <c r="C57" s="36"/>
      <c r="D57" s="36"/>
      <c r="E57" s="36"/>
      <c r="F57" s="37"/>
      <c r="G57" s="15">
        <f>SUM(G35:G56)</f>
        <v>2499999.9999999995</v>
      </c>
    </row>
    <row r="58" spans="1:7" ht="30" x14ac:dyDescent="0.25">
      <c r="A58" s="1" t="s">
        <v>5</v>
      </c>
      <c r="B58" s="1" t="s">
        <v>0</v>
      </c>
      <c r="C58" s="3" t="s">
        <v>3</v>
      </c>
      <c r="D58" s="4" t="s">
        <v>9</v>
      </c>
      <c r="E58" s="1" t="s">
        <v>1</v>
      </c>
      <c r="F58" s="5" t="s">
        <v>2</v>
      </c>
      <c r="G58" s="6" t="s">
        <v>4</v>
      </c>
    </row>
    <row r="59" spans="1:7" x14ac:dyDescent="0.25">
      <c r="A59" s="8">
        <v>1</v>
      </c>
      <c r="B59" s="38" t="s">
        <v>60</v>
      </c>
      <c r="C59" s="32" t="s">
        <v>61</v>
      </c>
      <c r="D59" s="12">
        <v>57300235</v>
      </c>
      <c r="E59" s="38" t="s">
        <v>66</v>
      </c>
      <c r="F59" s="32"/>
      <c r="G59" s="16">
        <f t="shared" ref="G59:G66" si="4">2500000/8</f>
        <v>312500</v>
      </c>
    </row>
    <row r="60" spans="1:7" x14ac:dyDescent="0.25">
      <c r="A60" s="8">
        <v>2</v>
      </c>
      <c r="B60" s="38"/>
      <c r="C60" s="32" t="s">
        <v>62</v>
      </c>
      <c r="D60" s="12">
        <v>84456556</v>
      </c>
      <c r="E60" s="38"/>
      <c r="F60" s="32"/>
      <c r="G60" s="16">
        <f t="shared" si="4"/>
        <v>312500</v>
      </c>
    </row>
    <row r="61" spans="1:7" x14ac:dyDescent="0.25">
      <c r="A61" s="8">
        <v>3</v>
      </c>
      <c r="B61" s="38"/>
      <c r="C61" s="32" t="s">
        <v>63</v>
      </c>
      <c r="D61" s="12">
        <v>57404028</v>
      </c>
      <c r="E61" s="38"/>
      <c r="F61" s="32"/>
      <c r="G61" s="16">
        <f t="shared" si="4"/>
        <v>312500</v>
      </c>
    </row>
    <row r="62" spans="1:7" x14ac:dyDescent="0.25">
      <c r="A62" s="8">
        <v>4</v>
      </c>
      <c r="B62" s="38"/>
      <c r="C62" s="32" t="s">
        <v>64</v>
      </c>
      <c r="D62" s="12">
        <v>57403887</v>
      </c>
      <c r="E62" s="38"/>
      <c r="F62" s="32"/>
      <c r="G62" s="16">
        <f t="shared" si="4"/>
        <v>312500</v>
      </c>
    </row>
    <row r="63" spans="1:7" x14ac:dyDescent="0.25">
      <c r="A63" s="8">
        <v>5</v>
      </c>
      <c r="B63" s="38"/>
      <c r="C63" s="32" t="s">
        <v>65</v>
      </c>
      <c r="D63" s="12">
        <v>57448482</v>
      </c>
      <c r="E63" s="38"/>
      <c r="F63" s="32"/>
      <c r="G63" s="16">
        <f t="shared" si="4"/>
        <v>312500</v>
      </c>
    </row>
    <row r="64" spans="1:7" x14ac:dyDescent="0.25">
      <c r="A64" s="8">
        <v>6</v>
      </c>
      <c r="B64" s="38"/>
      <c r="C64" s="32" t="s">
        <v>66</v>
      </c>
      <c r="D64" s="12">
        <v>57446827</v>
      </c>
      <c r="E64" s="38"/>
      <c r="F64" s="32"/>
      <c r="G64" s="16">
        <f t="shared" si="4"/>
        <v>312500</v>
      </c>
    </row>
    <row r="65" spans="1:7" x14ac:dyDescent="0.25">
      <c r="A65" s="8">
        <v>7</v>
      </c>
      <c r="B65" s="38"/>
      <c r="C65" s="32" t="s">
        <v>67</v>
      </c>
      <c r="D65" s="12">
        <v>57402962</v>
      </c>
      <c r="E65" s="38"/>
      <c r="F65" s="32"/>
      <c r="G65" s="16">
        <f t="shared" si="4"/>
        <v>312500</v>
      </c>
    </row>
    <row r="66" spans="1:7" x14ac:dyDescent="0.25">
      <c r="A66" s="8">
        <v>8</v>
      </c>
      <c r="B66" s="38"/>
      <c r="C66" s="32" t="s">
        <v>68</v>
      </c>
      <c r="D66" s="12">
        <v>57446079</v>
      </c>
      <c r="E66" s="38"/>
      <c r="F66" s="32"/>
      <c r="G66" s="16">
        <f t="shared" si="4"/>
        <v>312500</v>
      </c>
    </row>
    <row r="67" spans="1:7" x14ac:dyDescent="0.25">
      <c r="A67" s="35" t="s">
        <v>7</v>
      </c>
      <c r="B67" s="36"/>
      <c r="C67" s="36"/>
      <c r="D67" s="36"/>
      <c r="E67" s="36"/>
      <c r="F67" s="37"/>
      <c r="G67" s="15">
        <f>SUM(G59:G66)</f>
        <v>2500000</v>
      </c>
    </row>
    <row r="68" spans="1:7" ht="30" x14ac:dyDescent="0.25">
      <c r="A68" s="1" t="s">
        <v>5</v>
      </c>
      <c r="B68" s="1" t="s">
        <v>0</v>
      </c>
      <c r="C68" s="3" t="s">
        <v>3</v>
      </c>
      <c r="D68" s="4" t="s">
        <v>9</v>
      </c>
      <c r="E68" s="1" t="s">
        <v>1</v>
      </c>
      <c r="F68" s="5" t="s">
        <v>2</v>
      </c>
      <c r="G68" s="6" t="s">
        <v>4</v>
      </c>
    </row>
    <row r="69" spans="1:7" x14ac:dyDescent="0.25">
      <c r="A69" s="8">
        <v>1</v>
      </c>
      <c r="B69" s="38" t="s">
        <v>69</v>
      </c>
      <c r="C69" s="32" t="s">
        <v>70</v>
      </c>
      <c r="D69" s="12">
        <v>39029084</v>
      </c>
      <c r="E69" s="41" t="s">
        <v>83</v>
      </c>
      <c r="F69" s="32"/>
      <c r="G69" s="16">
        <f t="shared" ref="G69:G83" si="5">2500000/15</f>
        <v>166666.66666666666</v>
      </c>
    </row>
    <row r="70" spans="1:7" x14ac:dyDescent="0.25">
      <c r="A70" s="8">
        <v>2</v>
      </c>
      <c r="B70" s="38"/>
      <c r="C70" s="32" t="s">
        <v>71</v>
      </c>
      <c r="D70" s="12">
        <v>12542871</v>
      </c>
      <c r="E70" s="41"/>
      <c r="F70" s="32"/>
      <c r="G70" s="16">
        <f t="shared" si="5"/>
        <v>166666.66666666666</v>
      </c>
    </row>
    <row r="71" spans="1:7" x14ac:dyDescent="0.25">
      <c r="A71" s="8">
        <v>3</v>
      </c>
      <c r="B71" s="38"/>
      <c r="C71" s="32" t="s">
        <v>72</v>
      </c>
      <c r="D71" s="12">
        <v>57270560</v>
      </c>
      <c r="E71" s="41"/>
      <c r="F71" s="32"/>
      <c r="G71" s="16">
        <f t="shared" si="5"/>
        <v>166666.66666666666</v>
      </c>
    </row>
    <row r="72" spans="1:7" x14ac:dyDescent="0.25">
      <c r="A72" s="8">
        <v>4</v>
      </c>
      <c r="B72" s="38"/>
      <c r="C72" s="32" t="s">
        <v>73</v>
      </c>
      <c r="D72" s="12">
        <v>57446679</v>
      </c>
      <c r="E72" s="41"/>
      <c r="F72" s="32"/>
      <c r="G72" s="16">
        <f t="shared" si="5"/>
        <v>166666.66666666666</v>
      </c>
    </row>
    <row r="73" spans="1:7" x14ac:dyDescent="0.25">
      <c r="A73" s="8">
        <v>5</v>
      </c>
      <c r="B73" s="38"/>
      <c r="C73" s="32" t="s">
        <v>74</v>
      </c>
      <c r="D73" s="12">
        <v>45764037</v>
      </c>
      <c r="E73" s="41"/>
      <c r="F73" s="32"/>
      <c r="G73" s="16">
        <f t="shared" si="5"/>
        <v>166666.66666666666</v>
      </c>
    </row>
    <row r="74" spans="1:7" x14ac:dyDescent="0.25">
      <c r="A74" s="8">
        <v>6</v>
      </c>
      <c r="B74" s="38"/>
      <c r="C74" s="32" t="s">
        <v>75</v>
      </c>
      <c r="D74" s="12">
        <v>19587574</v>
      </c>
      <c r="E74" s="41"/>
      <c r="F74" s="32"/>
      <c r="G74" s="16">
        <f t="shared" si="5"/>
        <v>166666.66666666666</v>
      </c>
    </row>
    <row r="75" spans="1:7" x14ac:dyDescent="0.25">
      <c r="A75" s="8">
        <v>7</v>
      </c>
      <c r="B75" s="38"/>
      <c r="C75" s="32" t="s">
        <v>76</v>
      </c>
      <c r="D75" s="12">
        <v>57301802</v>
      </c>
      <c r="E75" s="41"/>
      <c r="F75" s="32"/>
      <c r="G75" s="16">
        <f t="shared" si="5"/>
        <v>166666.66666666666</v>
      </c>
    </row>
    <row r="76" spans="1:7" x14ac:dyDescent="0.25">
      <c r="A76" s="8">
        <v>8</v>
      </c>
      <c r="B76" s="38"/>
      <c r="C76" s="32" t="s">
        <v>77</v>
      </c>
      <c r="D76" s="12">
        <v>1082891737</v>
      </c>
      <c r="E76" s="41"/>
      <c r="F76" s="32"/>
      <c r="G76" s="16">
        <f t="shared" si="5"/>
        <v>166666.66666666666</v>
      </c>
    </row>
    <row r="77" spans="1:7" x14ac:dyDescent="0.25">
      <c r="A77" s="8">
        <v>9</v>
      </c>
      <c r="B77" s="38"/>
      <c r="C77" s="32" t="s">
        <v>78</v>
      </c>
      <c r="D77" s="12">
        <v>7151144</v>
      </c>
      <c r="E77" s="41"/>
      <c r="F77" s="32"/>
      <c r="G77" s="16">
        <f t="shared" si="5"/>
        <v>166666.66666666666</v>
      </c>
    </row>
    <row r="78" spans="1:7" x14ac:dyDescent="0.25">
      <c r="A78" s="8">
        <v>10</v>
      </c>
      <c r="B78" s="38"/>
      <c r="C78" s="32" t="s">
        <v>79</v>
      </c>
      <c r="D78" s="12">
        <v>22690127</v>
      </c>
      <c r="E78" s="41"/>
      <c r="F78" s="32"/>
      <c r="G78" s="16">
        <f t="shared" si="5"/>
        <v>166666.66666666666</v>
      </c>
    </row>
    <row r="79" spans="1:7" x14ac:dyDescent="0.25">
      <c r="A79" s="8">
        <v>11</v>
      </c>
      <c r="B79" s="38"/>
      <c r="C79" s="32" t="s">
        <v>80</v>
      </c>
      <c r="D79" s="12">
        <v>57301740</v>
      </c>
      <c r="E79" s="41"/>
      <c r="F79" s="32"/>
      <c r="G79" s="16">
        <f t="shared" si="5"/>
        <v>166666.66666666666</v>
      </c>
    </row>
    <row r="80" spans="1:7" x14ac:dyDescent="0.25">
      <c r="A80" s="8">
        <v>12</v>
      </c>
      <c r="B80" s="38"/>
      <c r="C80" s="32" t="s">
        <v>81</v>
      </c>
      <c r="D80" s="12">
        <v>12645860</v>
      </c>
      <c r="E80" s="41"/>
      <c r="F80" s="32"/>
      <c r="G80" s="16">
        <f t="shared" si="5"/>
        <v>166666.66666666666</v>
      </c>
    </row>
    <row r="81" spans="1:7" x14ac:dyDescent="0.25">
      <c r="A81" s="8">
        <v>13</v>
      </c>
      <c r="B81" s="38"/>
      <c r="C81" s="32" t="s">
        <v>82</v>
      </c>
      <c r="D81" s="12">
        <v>57446588</v>
      </c>
      <c r="E81" s="41"/>
      <c r="F81" s="32"/>
      <c r="G81" s="16">
        <f t="shared" si="5"/>
        <v>166666.66666666666</v>
      </c>
    </row>
    <row r="82" spans="1:7" x14ac:dyDescent="0.25">
      <c r="A82" s="8">
        <v>14</v>
      </c>
      <c r="B82" s="38"/>
      <c r="C82" s="32" t="s">
        <v>83</v>
      </c>
      <c r="D82" s="12">
        <v>85153328</v>
      </c>
      <c r="E82" s="41"/>
      <c r="F82" s="32"/>
      <c r="G82" s="16">
        <f t="shared" si="5"/>
        <v>166666.66666666666</v>
      </c>
    </row>
    <row r="83" spans="1:7" x14ac:dyDescent="0.25">
      <c r="A83" s="8">
        <v>15</v>
      </c>
      <c r="B83" s="38"/>
      <c r="C83" s="32" t="s">
        <v>84</v>
      </c>
      <c r="D83" s="12">
        <v>57403081</v>
      </c>
      <c r="E83" s="41"/>
      <c r="F83" s="32"/>
      <c r="G83" s="16">
        <f t="shared" si="5"/>
        <v>166666.66666666666</v>
      </c>
    </row>
    <row r="84" spans="1:7" x14ac:dyDescent="0.25">
      <c r="A84" s="35" t="s">
        <v>7</v>
      </c>
      <c r="B84" s="36"/>
      <c r="C84" s="36"/>
      <c r="D84" s="36"/>
      <c r="E84" s="36"/>
      <c r="F84" s="37"/>
      <c r="G84" s="15">
        <f>SUM(G69:G83)</f>
        <v>2500000</v>
      </c>
    </row>
    <row r="85" spans="1:7" ht="30" x14ac:dyDescent="0.25">
      <c r="A85" s="1" t="s">
        <v>5</v>
      </c>
      <c r="B85" s="1" t="s">
        <v>0</v>
      </c>
      <c r="C85" s="3" t="s">
        <v>3</v>
      </c>
      <c r="D85" s="4" t="s">
        <v>9</v>
      </c>
      <c r="E85" s="1" t="s">
        <v>1</v>
      </c>
      <c r="F85" s="5" t="s">
        <v>2</v>
      </c>
      <c r="G85" s="6" t="s">
        <v>4</v>
      </c>
    </row>
    <row r="86" spans="1:7" ht="15" customHeight="1" x14ac:dyDescent="0.25">
      <c r="A86" s="8">
        <v>1</v>
      </c>
      <c r="B86" s="38" t="s">
        <v>85</v>
      </c>
      <c r="C86" s="32" t="s">
        <v>86</v>
      </c>
      <c r="D86" s="12">
        <v>36641328</v>
      </c>
      <c r="E86" s="38" t="s">
        <v>99</v>
      </c>
      <c r="F86" s="17"/>
      <c r="G86" s="16">
        <f t="shared" ref="G86:G112" si="6">2500000/27</f>
        <v>92592.592592592599</v>
      </c>
    </row>
    <row r="87" spans="1:7" x14ac:dyDescent="0.25">
      <c r="A87" s="8">
        <v>2</v>
      </c>
      <c r="B87" s="38"/>
      <c r="C87" s="32" t="s">
        <v>87</v>
      </c>
      <c r="D87" s="12">
        <v>41659046</v>
      </c>
      <c r="E87" s="38"/>
      <c r="F87" s="17"/>
      <c r="G87" s="16">
        <f t="shared" si="6"/>
        <v>92592.592592592599</v>
      </c>
    </row>
    <row r="88" spans="1:7" x14ac:dyDescent="0.25">
      <c r="A88" s="8">
        <v>3</v>
      </c>
      <c r="B88" s="38"/>
      <c r="C88" s="32" t="s">
        <v>88</v>
      </c>
      <c r="D88" s="12">
        <v>22539668</v>
      </c>
      <c r="E88" s="38"/>
      <c r="F88" s="17"/>
      <c r="G88" s="16">
        <f t="shared" si="6"/>
        <v>92592.592592592599</v>
      </c>
    </row>
    <row r="89" spans="1:7" x14ac:dyDescent="0.25">
      <c r="A89" s="8">
        <v>4</v>
      </c>
      <c r="B89" s="38"/>
      <c r="C89" s="32" t="s">
        <v>89</v>
      </c>
      <c r="D89" s="12">
        <v>85162533</v>
      </c>
      <c r="E89" s="38"/>
      <c r="F89" s="17"/>
      <c r="G89" s="16">
        <f t="shared" si="6"/>
        <v>92592.592592592599</v>
      </c>
    </row>
    <row r="90" spans="1:7" x14ac:dyDescent="0.25">
      <c r="A90" s="8">
        <v>5</v>
      </c>
      <c r="B90" s="38"/>
      <c r="C90" s="32" t="s">
        <v>90</v>
      </c>
      <c r="D90" s="12">
        <v>12596365</v>
      </c>
      <c r="E90" s="38"/>
      <c r="F90" s="17"/>
      <c r="G90" s="16">
        <f t="shared" si="6"/>
        <v>92592.592592592599</v>
      </c>
    </row>
    <row r="91" spans="1:7" x14ac:dyDescent="0.25">
      <c r="A91" s="8">
        <v>6</v>
      </c>
      <c r="B91" s="38"/>
      <c r="C91" s="32" t="s">
        <v>91</v>
      </c>
      <c r="D91" s="12">
        <v>85161661</v>
      </c>
      <c r="E91" s="38"/>
      <c r="F91" s="17"/>
      <c r="G91" s="16">
        <f t="shared" si="6"/>
        <v>92592.592592592599</v>
      </c>
    </row>
    <row r="92" spans="1:7" x14ac:dyDescent="0.25">
      <c r="A92" s="8">
        <v>7</v>
      </c>
      <c r="B92" s="38"/>
      <c r="C92" s="32" t="s">
        <v>92</v>
      </c>
      <c r="D92" s="12">
        <v>85162109</v>
      </c>
      <c r="E92" s="38"/>
      <c r="F92" s="17"/>
      <c r="G92" s="16">
        <f t="shared" si="6"/>
        <v>92592.592592592599</v>
      </c>
    </row>
    <row r="93" spans="1:7" x14ac:dyDescent="0.25">
      <c r="A93" s="8">
        <v>8</v>
      </c>
      <c r="B93" s="38"/>
      <c r="C93" s="32" t="s">
        <v>93</v>
      </c>
      <c r="D93" s="12">
        <v>85162040</v>
      </c>
      <c r="E93" s="38"/>
      <c r="F93" s="17"/>
      <c r="G93" s="16">
        <f t="shared" si="6"/>
        <v>92592.592592592599</v>
      </c>
    </row>
    <row r="94" spans="1:7" x14ac:dyDescent="0.25">
      <c r="A94" s="8">
        <v>9</v>
      </c>
      <c r="B94" s="38"/>
      <c r="C94" s="32" t="s">
        <v>94</v>
      </c>
      <c r="D94" s="12">
        <v>57406709</v>
      </c>
      <c r="E94" s="38"/>
      <c r="F94" s="17"/>
      <c r="G94" s="16">
        <f t="shared" si="6"/>
        <v>92592.592592592599</v>
      </c>
    </row>
    <row r="95" spans="1:7" x14ac:dyDescent="0.25">
      <c r="A95" s="8">
        <v>10</v>
      </c>
      <c r="B95" s="38"/>
      <c r="C95" s="32" t="s">
        <v>95</v>
      </c>
      <c r="D95" s="12">
        <v>26783827</v>
      </c>
      <c r="E95" s="38"/>
      <c r="F95" s="17"/>
      <c r="G95" s="16">
        <f t="shared" si="6"/>
        <v>92592.592592592599</v>
      </c>
    </row>
    <row r="96" spans="1:7" x14ac:dyDescent="0.25">
      <c r="A96" s="8">
        <v>11</v>
      </c>
      <c r="B96" s="38"/>
      <c r="C96" s="32" t="s">
        <v>96</v>
      </c>
      <c r="D96" s="12">
        <v>73145223</v>
      </c>
      <c r="E96" s="38"/>
      <c r="F96" s="17"/>
      <c r="G96" s="16">
        <f t="shared" si="6"/>
        <v>92592.592592592599</v>
      </c>
    </row>
    <row r="97" spans="1:7" x14ac:dyDescent="0.25">
      <c r="A97" s="8">
        <v>12</v>
      </c>
      <c r="B97" s="38"/>
      <c r="C97" s="32" t="s">
        <v>97</v>
      </c>
      <c r="D97" s="12">
        <v>26784390</v>
      </c>
      <c r="E97" s="38"/>
      <c r="F97" s="17"/>
      <c r="G97" s="16">
        <f t="shared" si="6"/>
        <v>92592.592592592599</v>
      </c>
    </row>
    <row r="98" spans="1:7" x14ac:dyDescent="0.25">
      <c r="A98" s="8">
        <v>13</v>
      </c>
      <c r="B98" s="38"/>
      <c r="C98" s="32" t="s">
        <v>98</v>
      </c>
      <c r="D98" s="12">
        <v>57409383</v>
      </c>
      <c r="E98" s="38"/>
      <c r="F98" s="17"/>
      <c r="G98" s="16">
        <f t="shared" si="6"/>
        <v>92592.592592592599</v>
      </c>
    </row>
    <row r="99" spans="1:7" x14ac:dyDescent="0.25">
      <c r="A99" s="8">
        <v>14</v>
      </c>
      <c r="B99" s="38"/>
      <c r="C99" s="32" t="s">
        <v>99</v>
      </c>
      <c r="D99" s="12">
        <v>57430125</v>
      </c>
      <c r="E99" s="38"/>
      <c r="F99" s="17"/>
      <c r="G99" s="16">
        <f t="shared" si="6"/>
        <v>92592.592592592599</v>
      </c>
    </row>
    <row r="100" spans="1:7" x14ac:dyDescent="0.25">
      <c r="A100" s="8">
        <v>15</v>
      </c>
      <c r="B100" s="38"/>
      <c r="C100" s="32" t="s">
        <v>100</v>
      </c>
      <c r="D100" s="12">
        <v>1004318923</v>
      </c>
      <c r="E100" s="38"/>
      <c r="F100" s="17"/>
      <c r="G100" s="16">
        <f t="shared" si="6"/>
        <v>92592.592592592599</v>
      </c>
    </row>
    <row r="101" spans="1:7" x14ac:dyDescent="0.25">
      <c r="A101" s="8">
        <v>16</v>
      </c>
      <c r="B101" s="38"/>
      <c r="C101" s="32" t="s">
        <v>101</v>
      </c>
      <c r="D101" s="12">
        <v>36642088</v>
      </c>
      <c r="E101" s="38"/>
      <c r="F101" s="17"/>
      <c r="G101" s="16">
        <f t="shared" si="6"/>
        <v>92592.592592592599</v>
      </c>
    </row>
    <row r="102" spans="1:7" x14ac:dyDescent="0.25">
      <c r="A102" s="8">
        <v>17</v>
      </c>
      <c r="B102" s="38"/>
      <c r="C102" s="32" t="s">
        <v>102</v>
      </c>
      <c r="D102" s="12">
        <v>26783987</v>
      </c>
      <c r="E102" s="38"/>
      <c r="F102" s="17"/>
      <c r="G102" s="16">
        <f t="shared" si="6"/>
        <v>92592.592592592599</v>
      </c>
    </row>
    <row r="103" spans="1:7" x14ac:dyDescent="0.25">
      <c r="A103" s="8">
        <v>18</v>
      </c>
      <c r="B103" s="38"/>
      <c r="C103" s="32" t="s">
        <v>103</v>
      </c>
      <c r="D103" s="12">
        <v>26784412</v>
      </c>
      <c r="E103" s="38"/>
      <c r="F103" s="17"/>
      <c r="G103" s="16">
        <f t="shared" si="6"/>
        <v>92592.592592592599</v>
      </c>
    </row>
    <row r="104" spans="1:7" x14ac:dyDescent="0.25">
      <c r="A104" s="8">
        <v>19</v>
      </c>
      <c r="B104" s="38"/>
      <c r="C104" s="32" t="s">
        <v>104</v>
      </c>
      <c r="D104" s="12">
        <v>26792099</v>
      </c>
      <c r="E104" s="38"/>
      <c r="F104" s="17"/>
      <c r="G104" s="16">
        <f t="shared" si="6"/>
        <v>92592.592592592599</v>
      </c>
    </row>
    <row r="105" spans="1:7" x14ac:dyDescent="0.25">
      <c r="A105" s="8">
        <v>20</v>
      </c>
      <c r="B105" s="38"/>
      <c r="C105" s="32" t="s">
        <v>105</v>
      </c>
      <c r="D105" s="12">
        <v>57406401</v>
      </c>
      <c r="E105" s="38"/>
      <c r="F105" s="17"/>
      <c r="G105" s="16">
        <f t="shared" si="6"/>
        <v>92592.592592592599</v>
      </c>
    </row>
    <row r="106" spans="1:7" x14ac:dyDescent="0.25">
      <c r="A106" s="8">
        <v>21</v>
      </c>
      <c r="B106" s="38"/>
      <c r="C106" s="32" t="s">
        <v>106</v>
      </c>
      <c r="D106" s="12">
        <v>26783857</v>
      </c>
      <c r="E106" s="38"/>
      <c r="F106" s="17"/>
      <c r="G106" s="16">
        <f t="shared" si="6"/>
        <v>92592.592592592599</v>
      </c>
    </row>
    <row r="107" spans="1:7" x14ac:dyDescent="0.25">
      <c r="A107" s="8">
        <v>22</v>
      </c>
      <c r="B107" s="38"/>
      <c r="C107" s="32" t="s">
        <v>107</v>
      </c>
      <c r="D107" s="12">
        <v>26783927</v>
      </c>
      <c r="E107" s="38"/>
      <c r="F107" s="17"/>
      <c r="G107" s="16">
        <f t="shared" si="6"/>
        <v>92592.592592592599</v>
      </c>
    </row>
    <row r="108" spans="1:7" x14ac:dyDescent="0.25">
      <c r="A108" s="8">
        <v>23</v>
      </c>
      <c r="B108" s="38"/>
      <c r="C108" s="32" t="s">
        <v>108</v>
      </c>
      <c r="D108" s="12">
        <v>57407722</v>
      </c>
      <c r="E108" s="38"/>
      <c r="F108" s="17"/>
      <c r="G108" s="16">
        <f t="shared" si="6"/>
        <v>92592.592592592599</v>
      </c>
    </row>
    <row r="109" spans="1:7" x14ac:dyDescent="0.25">
      <c r="A109" s="8">
        <v>24</v>
      </c>
      <c r="B109" s="38"/>
      <c r="C109" s="32" t="s">
        <v>109</v>
      </c>
      <c r="D109" s="12">
        <v>26783803</v>
      </c>
      <c r="E109" s="38"/>
      <c r="F109" s="17"/>
      <c r="G109" s="16">
        <f t="shared" si="6"/>
        <v>92592.592592592599</v>
      </c>
    </row>
    <row r="110" spans="1:7" x14ac:dyDescent="0.25">
      <c r="A110" s="8">
        <v>25</v>
      </c>
      <c r="B110" s="38"/>
      <c r="C110" s="32" t="s">
        <v>110</v>
      </c>
      <c r="D110" s="12">
        <v>57406680</v>
      </c>
      <c r="E110" s="38"/>
      <c r="F110" s="17"/>
      <c r="G110" s="16">
        <f t="shared" si="6"/>
        <v>92592.592592592599</v>
      </c>
    </row>
    <row r="111" spans="1:7" x14ac:dyDescent="0.25">
      <c r="A111" s="8">
        <v>26</v>
      </c>
      <c r="B111" s="38"/>
      <c r="C111" s="32" t="s">
        <v>111</v>
      </c>
      <c r="D111" s="12">
        <v>57406808</v>
      </c>
      <c r="E111" s="38"/>
      <c r="F111" s="17"/>
      <c r="G111" s="16">
        <f t="shared" si="6"/>
        <v>92592.592592592599</v>
      </c>
    </row>
    <row r="112" spans="1:7" x14ac:dyDescent="0.25">
      <c r="A112" s="8">
        <v>27</v>
      </c>
      <c r="B112" s="38"/>
      <c r="C112" s="32" t="s">
        <v>1645</v>
      </c>
      <c r="D112" s="12">
        <v>57408674</v>
      </c>
      <c r="E112" s="38"/>
      <c r="F112" s="17"/>
      <c r="G112" s="16">
        <f t="shared" si="6"/>
        <v>92592.592592592599</v>
      </c>
    </row>
    <row r="113" spans="1:7" x14ac:dyDescent="0.25">
      <c r="A113" s="35" t="s">
        <v>7</v>
      </c>
      <c r="B113" s="36"/>
      <c r="C113" s="36"/>
      <c r="D113" s="36"/>
      <c r="E113" s="36"/>
      <c r="F113" s="37"/>
      <c r="G113" s="15">
        <f>SUM(G86:G112)</f>
        <v>2500000.0000000009</v>
      </c>
    </row>
    <row r="114" spans="1:7" ht="30" x14ac:dyDescent="0.25">
      <c r="A114" s="1" t="s">
        <v>5</v>
      </c>
      <c r="B114" s="1" t="s">
        <v>0</v>
      </c>
      <c r="C114" s="3" t="s">
        <v>3</v>
      </c>
      <c r="D114" s="4" t="s">
        <v>9</v>
      </c>
      <c r="E114" s="1" t="s">
        <v>1</v>
      </c>
      <c r="F114" s="5" t="s">
        <v>2</v>
      </c>
      <c r="G114" s="6" t="s">
        <v>4</v>
      </c>
    </row>
    <row r="115" spans="1:7" x14ac:dyDescent="0.25">
      <c r="A115" s="8">
        <v>1</v>
      </c>
      <c r="B115" s="38" t="s">
        <v>112</v>
      </c>
      <c r="C115" s="32" t="s">
        <v>113</v>
      </c>
      <c r="D115" s="12">
        <v>9270689</v>
      </c>
      <c r="E115" s="41" t="s">
        <v>113</v>
      </c>
      <c r="F115" s="17"/>
      <c r="G115" s="16">
        <f t="shared" ref="G115:G129" si="7">2500000/15</f>
        <v>166666.66666666666</v>
      </c>
    </row>
    <row r="116" spans="1:7" x14ac:dyDescent="0.25">
      <c r="A116" s="8">
        <v>2</v>
      </c>
      <c r="B116" s="38"/>
      <c r="C116" s="32" t="s">
        <v>114</v>
      </c>
      <c r="D116" s="12">
        <v>36576648</v>
      </c>
      <c r="E116" s="41"/>
      <c r="F116" s="17"/>
      <c r="G116" s="16">
        <f t="shared" si="7"/>
        <v>166666.66666666666</v>
      </c>
    </row>
    <row r="117" spans="1:7" x14ac:dyDescent="0.25">
      <c r="A117" s="8">
        <v>3</v>
      </c>
      <c r="B117" s="38"/>
      <c r="C117" s="32" t="s">
        <v>115</v>
      </c>
      <c r="D117" s="12">
        <v>3947148</v>
      </c>
      <c r="E117" s="41"/>
      <c r="F117" s="17"/>
      <c r="G117" s="16">
        <f t="shared" si="7"/>
        <v>166666.66666666666</v>
      </c>
    </row>
    <row r="118" spans="1:7" x14ac:dyDescent="0.25">
      <c r="A118" s="8">
        <v>4</v>
      </c>
      <c r="B118" s="38"/>
      <c r="C118" s="32" t="s">
        <v>116</v>
      </c>
      <c r="D118" s="12">
        <v>36575490</v>
      </c>
      <c r="E118" s="41"/>
      <c r="F118" s="17"/>
      <c r="G118" s="16">
        <f t="shared" si="7"/>
        <v>166666.66666666666</v>
      </c>
    </row>
    <row r="119" spans="1:7" x14ac:dyDescent="0.25">
      <c r="A119" s="8">
        <v>5</v>
      </c>
      <c r="B119" s="38"/>
      <c r="C119" s="32" t="s">
        <v>117</v>
      </c>
      <c r="D119" s="12">
        <v>5103414</v>
      </c>
      <c r="E119" s="41"/>
      <c r="F119" s="17"/>
      <c r="G119" s="16">
        <f t="shared" si="7"/>
        <v>166666.66666666666</v>
      </c>
    </row>
    <row r="120" spans="1:7" x14ac:dyDescent="0.25">
      <c r="A120" s="8">
        <v>6</v>
      </c>
      <c r="B120" s="38"/>
      <c r="C120" s="32" t="s">
        <v>118</v>
      </c>
      <c r="D120" s="12">
        <v>33212062</v>
      </c>
      <c r="E120" s="41"/>
      <c r="F120" s="17"/>
      <c r="G120" s="16">
        <f t="shared" si="7"/>
        <v>166666.66666666666</v>
      </c>
    </row>
    <row r="121" spans="1:7" x14ac:dyDescent="0.25">
      <c r="A121" s="8">
        <v>7</v>
      </c>
      <c r="B121" s="38"/>
      <c r="C121" s="32" t="s">
        <v>119</v>
      </c>
      <c r="D121" s="12">
        <v>5103384</v>
      </c>
      <c r="E121" s="41"/>
      <c r="F121" s="17"/>
      <c r="G121" s="16">
        <f t="shared" si="7"/>
        <v>166666.66666666666</v>
      </c>
    </row>
    <row r="122" spans="1:7" x14ac:dyDescent="0.25">
      <c r="A122" s="8">
        <v>8</v>
      </c>
      <c r="B122" s="38"/>
      <c r="C122" s="32" t="s">
        <v>120</v>
      </c>
      <c r="D122" s="12">
        <v>36534044</v>
      </c>
      <c r="E122" s="41"/>
      <c r="F122" s="17"/>
      <c r="G122" s="16">
        <f t="shared" si="7"/>
        <v>166666.66666666666</v>
      </c>
    </row>
    <row r="123" spans="1:7" x14ac:dyDescent="0.25">
      <c r="A123" s="8">
        <v>9</v>
      </c>
      <c r="B123" s="38"/>
      <c r="C123" s="32" t="s">
        <v>121</v>
      </c>
      <c r="D123" s="12">
        <v>3946622</v>
      </c>
      <c r="E123" s="41"/>
      <c r="F123" s="17"/>
      <c r="G123" s="16">
        <f t="shared" si="7"/>
        <v>166666.66666666666</v>
      </c>
    </row>
    <row r="124" spans="1:7" x14ac:dyDescent="0.25">
      <c r="A124" s="8">
        <v>10</v>
      </c>
      <c r="B124" s="38"/>
      <c r="C124" s="32" t="s">
        <v>122</v>
      </c>
      <c r="D124" s="12">
        <v>3946975</v>
      </c>
      <c r="E124" s="41"/>
      <c r="F124" s="17"/>
      <c r="G124" s="16">
        <f t="shared" si="7"/>
        <v>166666.66666666666</v>
      </c>
    </row>
    <row r="125" spans="1:7" x14ac:dyDescent="0.25">
      <c r="A125" s="8">
        <v>11</v>
      </c>
      <c r="B125" s="38"/>
      <c r="C125" s="32" t="s">
        <v>123</v>
      </c>
      <c r="D125" s="12">
        <v>36576331</v>
      </c>
      <c r="E125" s="41"/>
      <c r="F125" s="17"/>
      <c r="G125" s="16">
        <f t="shared" si="7"/>
        <v>166666.66666666666</v>
      </c>
    </row>
    <row r="126" spans="1:7" x14ac:dyDescent="0.25">
      <c r="A126" s="8">
        <v>12</v>
      </c>
      <c r="B126" s="38"/>
      <c r="C126" s="32" t="s">
        <v>124</v>
      </c>
      <c r="D126" s="12">
        <v>33211931</v>
      </c>
      <c r="E126" s="41"/>
      <c r="F126" s="17"/>
      <c r="G126" s="16">
        <f t="shared" si="7"/>
        <v>166666.66666666666</v>
      </c>
    </row>
    <row r="127" spans="1:7" x14ac:dyDescent="0.25">
      <c r="A127" s="8">
        <v>13</v>
      </c>
      <c r="B127" s="38"/>
      <c r="C127" s="32" t="s">
        <v>125</v>
      </c>
      <c r="D127" s="12">
        <v>45438316</v>
      </c>
      <c r="E127" s="41"/>
      <c r="F127" s="17"/>
      <c r="G127" s="16">
        <f t="shared" si="7"/>
        <v>166666.66666666666</v>
      </c>
    </row>
    <row r="128" spans="1:7" x14ac:dyDescent="0.25">
      <c r="A128" s="8">
        <v>14</v>
      </c>
      <c r="B128" s="38"/>
      <c r="C128" s="32" t="s">
        <v>126</v>
      </c>
      <c r="D128" s="12">
        <v>23074965</v>
      </c>
      <c r="E128" s="41"/>
      <c r="F128" s="17"/>
      <c r="G128" s="16">
        <f t="shared" si="7"/>
        <v>166666.66666666666</v>
      </c>
    </row>
    <row r="129" spans="1:7" x14ac:dyDescent="0.25">
      <c r="A129" s="8">
        <v>15</v>
      </c>
      <c r="B129" s="38"/>
      <c r="C129" s="32" t="s">
        <v>127</v>
      </c>
      <c r="D129" s="12">
        <v>12601010</v>
      </c>
      <c r="E129" s="41"/>
      <c r="F129" s="17"/>
      <c r="G129" s="16">
        <f t="shared" si="7"/>
        <v>166666.66666666666</v>
      </c>
    </row>
    <row r="130" spans="1:7" x14ac:dyDescent="0.25">
      <c r="A130" s="35" t="s">
        <v>7</v>
      </c>
      <c r="B130" s="36"/>
      <c r="C130" s="36"/>
      <c r="D130" s="36"/>
      <c r="E130" s="36"/>
      <c r="F130" s="37"/>
      <c r="G130" s="15">
        <f>SUM(G115:G129)</f>
        <v>2500000</v>
      </c>
    </row>
    <row r="131" spans="1:7" ht="30" x14ac:dyDescent="0.25">
      <c r="A131" s="1" t="s">
        <v>5</v>
      </c>
      <c r="B131" s="1" t="s">
        <v>0</v>
      </c>
      <c r="C131" s="3" t="s">
        <v>3</v>
      </c>
      <c r="D131" s="4" t="s">
        <v>9</v>
      </c>
      <c r="E131" s="1" t="s">
        <v>1</v>
      </c>
      <c r="F131" s="5" t="s">
        <v>2</v>
      </c>
      <c r="G131" s="6" t="s">
        <v>4</v>
      </c>
    </row>
    <row r="132" spans="1:7" x14ac:dyDescent="0.25">
      <c r="A132" s="8">
        <v>1</v>
      </c>
      <c r="B132" s="38" t="s">
        <v>128</v>
      </c>
      <c r="C132" s="32" t="s">
        <v>129</v>
      </c>
      <c r="D132" s="12">
        <v>77141887</v>
      </c>
      <c r="E132" s="41" t="s">
        <v>129</v>
      </c>
      <c r="F132" s="17"/>
      <c r="G132" s="16">
        <f t="shared" ref="G132:G146" si="8">2500000/15</f>
        <v>166666.66666666666</v>
      </c>
    </row>
    <row r="133" spans="1:7" x14ac:dyDescent="0.25">
      <c r="A133" s="8">
        <v>2</v>
      </c>
      <c r="B133" s="38"/>
      <c r="C133" s="32" t="s">
        <v>130</v>
      </c>
      <c r="D133" s="12">
        <v>36576929</v>
      </c>
      <c r="E133" s="41"/>
      <c r="F133" s="17"/>
      <c r="G133" s="16">
        <f t="shared" si="8"/>
        <v>166666.66666666666</v>
      </c>
    </row>
    <row r="134" spans="1:7" x14ac:dyDescent="0.25">
      <c r="A134" s="8">
        <v>3</v>
      </c>
      <c r="B134" s="38"/>
      <c r="C134" s="32" t="s">
        <v>131</v>
      </c>
      <c r="D134" s="12">
        <v>73151238</v>
      </c>
      <c r="E134" s="41"/>
      <c r="F134" s="17"/>
      <c r="G134" s="16">
        <f t="shared" si="8"/>
        <v>166666.66666666666</v>
      </c>
    </row>
    <row r="135" spans="1:7" x14ac:dyDescent="0.25">
      <c r="A135" s="8">
        <v>4</v>
      </c>
      <c r="B135" s="38"/>
      <c r="C135" s="32" t="s">
        <v>132</v>
      </c>
      <c r="D135" s="12">
        <v>33222473</v>
      </c>
      <c r="E135" s="41"/>
      <c r="F135" s="17"/>
      <c r="G135" s="16">
        <f t="shared" si="8"/>
        <v>166666.66666666666</v>
      </c>
    </row>
    <row r="136" spans="1:7" x14ac:dyDescent="0.25">
      <c r="A136" s="8">
        <v>5</v>
      </c>
      <c r="B136" s="38"/>
      <c r="C136" s="32" t="s">
        <v>133</v>
      </c>
      <c r="D136" s="12">
        <v>9263846</v>
      </c>
      <c r="E136" s="41"/>
      <c r="F136" s="17"/>
      <c r="G136" s="16">
        <f t="shared" si="8"/>
        <v>166666.66666666666</v>
      </c>
    </row>
    <row r="137" spans="1:7" x14ac:dyDescent="0.25">
      <c r="A137" s="8">
        <v>6</v>
      </c>
      <c r="B137" s="38"/>
      <c r="C137" s="32" t="s">
        <v>134</v>
      </c>
      <c r="D137" s="12">
        <v>5105751</v>
      </c>
      <c r="E137" s="41"/>
      <c r="F137" s="17"/>
      <c r="G137" s="16">
        <f t="shared" si="8"/>
        <v>166666.66666666666</v>
      </c>
    </row>
    <row r="138" spans="1:7" x14ac:dyDescent="0.25">
      <c r="A138" s="8">
        <v>7</v>
      </c>
      <c r="B138" s="38"/>
      <c r="C138" s="32" t="s">
        <v>135</v>
      </c>
      <c r="D138" s="12">
        <v>19768427</v>
      </c>
      <c r="E138" s="41"/>
      <c r="F138" s="17"/>
      <c r="G138" s="16">
        <f t="shared" si="8"/>
        <v>166666.66666666666</v>
      </c>
    </row>
    <row r="139" spans="1:7" x14ac:dyDescent="0.25">
      <c r="A139" s="8">
        <v>8</v>
      </c>
      <c r="B139" s="38"/>
      <c r="C139" s="32" t="s">
        <v>136</v>
      </c>
      <c r="D139" s="12">
        <v>85164145</v>
      </c>
      <c r="E139" s="41"/>
      <c r="F139" s="17"/>
      <c r="G139" s="16">
        <f t="shared" si="8"/>
        <v>166666.66666666666</v>
      </c>
    </row>
    <row r="140" spans="1:7" x14ac:dyDescent="0.25">
      <c r="A140" s="8">
        <v>9</v>
      </c>
      <c r="B140" s="38"/>
      <c r="C140" s="32" t="s">
        <v>137</v>
      </c>
      <c r="D140" s="12">
        <v>12601823</v>
      </c>
      <c r="E140" s="41"/>
      <c r="F140" s="17"/>
      <c r="G140" s="16">
        <f t="shared" si="8"/>
        <v>166666.66666666666</v>
      </c>
    </row>
    <row r="141" spans="1:7" x14ac:dyDescent="0.25">
      <c r="A141" s="8">
        <v>10</v>
      </c>
      <c r="B141" s="38"/>
      <c r="C141" s="32" t="s">
        <v>138</v>
      </c>
      <c r="D141" s="12">
        <v>57408510</v>
      </c>
      <c r="E141" s="41"/>
      <c r="F141" s="17"/>
      <c r="G141" s="16">
        <f t="shared" si="8"/>
        <v>166666.66666666666</v>
      </c>
    </row>
    <row r="142" spans="1:7" x14ac:dyDescent="0.25">
      <c r="A142" s="8">
        <v>11</v>
      </c>
      <c r="B142" s="38"/>
      <c r="C142" s="32" t="s">
        <v>139</v>
      </c>
      <c r="D142" s="12">
        <v>12601702</v>
      </c>
      <c r="E142" s="41"/>
      <c r="F142" s="17"/>
      <c r="G142" s="16">
        <f t="shared" si="8"/>
        <v>166666.66666666666</v>
      </c>
    </row>
    <row r="143" spans="1:7" x14ac:dyDescent="0.25">
      <c r="A143" s="8">
        <v>12</v>
      </c>
      <c r="B143" s="38"/>
      <c r="C143" s="32" t="s">
        <v>140</v>
      </c>
      <c r="D143" s="12">
        <v>12601571</v>
      </c>
      <c r="E143" s="41"/>
      <c r="F143" s="17"/>
      <c r="G143" s="16">
        <f t="shared" si="8"/>
        <v>166666.66666666666</v>
      </c>
    </row>
    <row r="144" spans="1:7" x14ac:dyDescent="0.25">
      <c r="A144" s="8">
        <v>13</v>
      </c>
      <c r="B144" s="38"/>
      <c r="C144" s="32" t="s">
        <v>141</v>
      </c>
      <c r="D144" s="12">
        <v>23074966</v>
      </c>
      <c r="E144" s="41"/>
      <c r="F144" s="17"/>
      <c r="G144" s="16">
        <f t="shared" si="8"/>
        <v>166666.66666666666</v>
      </c>
    </row>
    <row r="145" spans="1:7" x14ac:dyDescent="0.25">
      <c r="A145" s="8"/>
      <c r="B145" s="38"/>
      <c r="C145" s="32" t="s">
        <v>1644</v>
      </c>
      <c r="D145" s="12">
        <v>22675969</v>
      </c>
      <c r="E145" s="41"/>
      <c r="F145" s="17"/>
      <c r="G145" s="16">
        <f t="shared" si="8"/>
        <v>166666.66666666666</v>
      </c>
    </row>
    <row r="146" spans="1:7" x14ac:dyDescent="0.25">
      <c r="A146" s="8">
        <v>14</v>
      </c>
      <c r="B146" s="38"/>
      <c r="C146" s="32" t="s">
        <v>142</v>
      </c>
      <c r="D146" s="12">
        <v>22805677</v>
      </c>
      <c r="E146" s="41"/>
      <c r="F146" s="17"/>
      <c r="G146" s="16">
        <f t="shared" si="8"/>
        <v>166666.66666666666</v>
      </c>
    </row>
    <row r="147" spans="1:7" x14ac:dyDescent="0.25">
      <c r="A147" s="35" t="s">
        <v>7</v>
      </c>
      <c r="B147" s="36"/>
      <c r="C147" s="36"/>
      <c r="D147" s="36"/>
      <c r="E147" s="36"/>
      <c r="F147" s="37"/>
      <c r="G147" s="15">
        <f>SUM(G132:G146)</f>
        <v>2500000</v>
      </c>
    </row>
    <row r="148" spans="1:7" ht="30" x14ac:dyDescent="0.25">
      <c r="A148" s="1" t="s">
        <v>5</v>
      </c>
      <c r="B148" s="1" t="s">
        <v>0</v>
      </c>
      <c r="C148" s="3" t="s">
        <v>3</v>
      </c>
      <c r="D148" s="4" t="s">
        <v>9</v>
      </c>
      <c r="E148" s="1" t="s">
        <v>1</v>
      </c>
      <c r="F148" s="5" t="s">
        <v>2</v>
      </c>
      <c r="G148" s="6" t="s">
        <v>4</v>
      </c>
    </row>
    <row r="149" spans="1:7" x14ac:dyDescent="0.25">
      <c r="A149" s="8">
        <v>1</v>
      </c>
      <c r="B149" s="38" t="s">
        <v>143</v>
      </c>
      <c r="C149" s="32" t="s">
        <v>144</v>
      </c>
      <c r="D149" s="12">
        <v>39021090</v>
      </c>
      <c r="E149" s="41" t="s">
        <v>144</v>
      </c>
      <c r="F149" s="17"/>
      <c r="G149" s="16">
        <f>2500000/4</f>
        <v>625000</v>
      </c>
    </row>
    <row r="150" spans="1:7" x14ac:dyDescent="0.25">
      <c r="A150" s="8">
        <v>2</v>
      </c>
      <c r="B150" s="38"/>
      <c r="C150" s="32" t="s">
        <v>145</v>
      </c>
      <c r="D150" s="12">
        <v>12600344</v>
      </c>
      <c r="E150" s="41"/>
      <c r="F150" s="17"/>
      <c r="G150" s="16">
        <f>2500000/4</f>
        <v>625000</v>
      </c>
    </row>
    <row r="151" spans="1:7" x14ac:dyDescent="0.25">
      <c r="A151" s="8">
        <v>3</v>
      </c>
      <c r="B151" s="38"/>
      <c r="C151" s="32" t="s">
        <v>146</v>
      </c>
      <c r="D151" s="12">
        <v>12602407</v>
      </c>
      <c r="E151" s="41"/>
      <c r="F151" s="17"/>
      <c r="G151" s="16">
        <f>2500000/4</f>
        <v>625000</v>
      </c>
    </row>
    <row r="152" spans="1:7" x14ac:dyDescent="0.25">
      <c r="A152" s="8">
        <v>4</v>
      </c>
      <c r="B152" s="38"/>
      <c r="C152" s="32" t="s">
        <v>147</v>
      </c>
      <c r="D152" s="12">
        <v>1192890269</v>
      </c>
      <c r="E152" s="41"/>
      <c r="F152" s="17"/>
      <c r="G152" s="16">
        <f>2500000/4</f>
        <v>625000</v>
      </c>
    </row>
    <row r="153" spans="1:7" x14ac:dyDescent="0.25">
      <c r="A153" s="35" t="s">
        <v>7</v>
      </c>
      <c r="B153" s="36"/>
      <c r="C153" s="36"/>
      <c r="D153" s="36"/>
      <c r="E153" s="36"/>
      <c r="F153" s="37"/>
      <c r="G153" s="15">
        <f>SUM(G149:G152)</f>
        <v>2500000</v>
      </c>
    </row>
    <row r="154" spans="1:7" ht="30" x14ac:dyDescent="0.25">
      <c r="A154" s="1" t="s">
        <v>5</v>
      </c>
      <c r="B154" s="1" t="s">
        <v>0</v>
      </c>
      <c r="C154" s="3" t="s">
        <v>3</v>
      </c>
      <c r="D154" s="4" t="s">
        <v>9</v>
      </c>
      <c r="E154" s="1" t="s">
        <v>1</v>
      </c>
      <c r="F154" s="5" t="s">
        <v>2</v>
      </c>
      <c r="G154" s="6" t="s">
        <v>4</v>
      </c>
    </row>
    <row r="155" spans="1:7" x14ac:dyDescent="0.25">
      <c r="A155" s="8">
        <v>1</v>
      </c>
      <c r="B155" s="38" t="s">
        <v>148</v>
      </c>
      <c r="C155" s="32" t="s">
        <v>149</v>
      </c>
      <c r="D155" s="12">
        <v>7481857</v>
      </c>
      <c r="E155" s="41" t="s">
        <v>149</v>
      </c>
      <c r="F155" s="32"/>
      <c r="G155" s="16">
        <f t="shared" ref="G155:G170" si="9">2500000/16</f>
        <v>156250</v>
      </c>
    </row>
    <row r="156" spans="1:7" x14ac:dyDescent="0.25">
      <c r="A156" s="8">
        <v>2</v>
      </c>
      <c r="B156" s="38"/>
      <c r="C156" s="32" t="s">
        <v>150</v>
      </c>
      <c r="D156" s="12">
        <v>33218018</v>
      </c>
      <c r="E156" s="41"/>
      <c r="F156" s="32"/>
      <c r="G156" s="16">
        <f t="shared" si="9"/>
        <v>156250</v>
      </c>
    </row>
    <row r="157" spans="1:7" x14ac:dyDescent="0.25">
      <c r="A157" s="8">
        <v>3</v>
      </c>
      <c r="B157" s="38"/>
      <c r="C157" s="32" t="s">
        <v>151</v>
      </c>
      <c r="D157" s="12">
        <v>12545121</v>
      </c>
      <c r="E157" s="41"/>
      <c r="F157" s="32"/>
      <c r="G157" s="16">
        <f t="shared" si="9"/>
        <v>156250</v>
      </c>
    </row>
    <row r="158" spans="1:7" x14ac:dyDescent="0.25">
      <c r="A158" s="8">
        <v>4</v>
      </c>
      <c r="B158" s="38"/>
      <c r="C158" s="32" t="s">
        <v>152</v>
      </c>
      <c r="D158" s="12">
        <v>57408037</v>
      </c>
      <c r="E158" s="41"/>
      <c r="F158" s="32"/>
      <c r="G158" s="16">
        <f t="shared" si="9"/>
        <v>156250</v>
      </c>
    </row>
    <row r="159" spans="1:7" x14ac:dyDescent="0.25">
      <c r="A159" s="8">
        <v>5</v>
      </c>
      <c r="B159" s="38"/>
      <c r="C159" s="32" t="s">
        <v>153</v>
      </c>
      <c r="D159" s="12">
        <v>9263751</v>
      </c>
      <c r="E159" s="41"/>
      <c r="F159" s="32"/>
      <c r="G159" s="16">
        <f t="shared" si="9"/>
        <v>156250</v>
      </c>
    </row>
    <row r="160" spans="1:7" x14ac:dyDescent="0.25">
      <c r="A160" s="8">
        <v>6</v>
      </c>
      <c r="B160" s="38"/>
      <c r="C160" s="32" t="s">
        <v>154</v>
      </c>
      <c r="D160" s="12">
        <v>12600203</v>
      </c>
      <c r="E160" s="41"/>
      <c r="F160" s="32"/>
      <c r="G160" s="16">
        <f t="shared" si="9"/>
        <v>156250</v>
      </c>
    </row>
    <row r="161" spans="1:7" x14ac:dyDescent="0.25">
      <c r="A161" s="8">
        <v>7</v>
      </c>
      <c r="B161" s="38"/>
      <c r="C161" s="32" t="s">
        <v>155</v>
      </c>
      <c r="D161" s="12">
        <v>26892318</v>
      </c>
      <c r="E161" s="41"/>
      <c r="F161" s="32"/>
      <c r="G161" s="16">
        <f t="shared" si="9"/>
        <v>156250</v>
      </c>
    </row>
    <row r="162" spans="1:7" x14ac:dyDescent="0.25">
      <c r="A162" s="8">
        <v>8</v>
      </c>
      <c r="B162" s="38"/>
      <c r="C162" s="32" t="s">
        <v>156</v>
      </c>
      <c r="D162" s="12">
        <v>9262782</v>
      </c>
      <c r="E162" s="41"/>
      <c r="F162" s="32"/>
      <c r="G162" s="16">
        <f t="shared" si="9"/>
        <v>156250</v>
      </c>
    </row>
    <row r="163" spans="1:7" x14ac:dyDescent="0.25">
      <c r="A163" s="8">
        <v>9</v>
      </c>
      <c r="B163" s="38"/>
      <c r="C163" s="32" t="s">
        <v>157</v>
      </c>
      <c r="D163" s="12">
        <v>72312638</v>
      </c>
      <c r="E163" s="41"/>
      <c r="F163" s="32"/>
      <c r="G163" s="16">
        <f t="shared" si="9"/>
        <v>156250</v>
      </c>
    </row>
    <row r="164" spans="1:7" x14ac:dyDescent="0.25">
      <c r="A164" s="8">
        <v>10</v>
      </c>
      <c r="B164" s="38"/>
      <c r="C164" s="32" t="s">
        <v>158</v>
      </c>
      <c r="D164" s="12">
        <v>7617789</v>
      </c>
      <c r="E164" s="41"/>
      <c r="F164" s="32"/>
      <c r="G164" s="16">
        <f t="shared" si="9"/>
        <v>156250</v>
      </c>
    </row>
    <row r="165" spans="1:7" x14ac:dyDescent="0.25">
      <c r="A165" s="8">
        <v>11</v>
      </c>
      <c r="B165" s="38"/>
      <c r="C165" s="32" t="s">
        <v>159</v>
      </c>
      <c r="D165" s="12">
        <v>12601645</v>
      </c>
      <c r="E165" s="41"/>
      <c r="F165" s="32"/>
      <c r="G165" s="16">
        <f t="shared" si="9"/>
        <v>156250</v>
      </c>
    </row>
    <row r="166" spans="1:7" x14ac:dyDescent="0.25">
      <c r="A166" s="8">
        <v>12</v>
      </c>
      <c r="B166" s="38"/>
      <c r="C166" s="32" t="s">
        <v>160</v>
      </c>
      <c r="D166" s="12">
        <v>33217999</v>
      </c>
      <c r="E166" s="41"/>
      <c r="F166" s="32"/>
      <c r="G166" s="16">
        <f t="shared" si="9"/>
        <v>156250</v>
      </c>
    </row>
    <row r="167" spans="1:7" x14ac:dyDescent="0.25">
      <c r="A167" s="8">
        <v>13</v>
      </c>
      <c r="B167" s="38"/>
      <c r="C167" s="32" t="s">
        <v>161</v>
      </c>
      <c r="D167" s="12">
        <v>8771331</v>
      </c>
      <c r="E167" s="41"/>
      <c r="F167" s="32"/>
      <c r="G167" s="16">
        <f t="shared" si="9"/>
        <v>156250</v>
      </c>
    </row>
    <row r="168" spans="1:7" x14ac:dyDescent="0.25">
      <c r="A168" s="8">
        <v>14</v>
      </c>
      <c r="B168" s="38"/>
      <c r="C168" s="32" t="s">
        <v>162</v>
      </c>
      <c r="D168" s="12">
        <v>12601916</v>
      </c>
      <c r="E168" s="41"/>
      <c r="F168" s="32"/>
      <c r="G168" s="16">
        <f t="shared" si="9"/>
        <v>156250</v>
      </c>
    </row>
    <row r="169" spans="1:7" x14ac:dyDescent="0.25">
      <c r="A169" s="8">
        <v>15</v>
      </c>
      <c r="B169" s="38"/>
      <c r="C169" s="32" t="s">
        <v>163</v>
      </c>
      <c r="D169" s="12">
        <v>9264688</v>
      </c>
      <c r="E169" s="41"/>
      <c r="F169" s="32"/>
      <c r="G169" s="16">
        <f t="shared" si="9"/>
        <v>156250</v>
      </c>
    </row>
    <row r="170" spans="1:7" x14ac:dyDescent="0.25">
      <c r="A170" s="8">
        <v>16</v>
      </c>
      <c r="B170" s="38"/>
      <c r="C170" s="32" t="s">
        <v>164</v>
      </c>
      <c r="D170" s="12">
        <v>36576652</v>
      </c>
      <c r="E170" s="41"/>
      <c r="F170" s="32"/>
      <c r="G170" s="16">
        <f t="shared" si="9"/>
        <v>156250</v>
      </c>
    </row>
    <row r="171" spans="1:7" x14ac:dyDescent="0.25">
      <c r="A171" s="35" t="s">
        <v>7</v>
      </c>
      <c r="B171" s="36"/>
      <c r="C171" s="36"/>
      <c r="D171" s="36"/>
      <c r="E171" s="36"/>
      <c r="F171" s="37"/>
      <c r="G171" s="15">
        <f>SUM(G155:G170)</f>
        <v>2500000</v>
      </c>
    </row>
    <row r="172" spans="1:7" ht="30" x14ac:dyDescent="0.25">
      <c r="A172" s="1" t="s">
        <v>5</v>
      </c>
      <c r="B172" s="1" t="s">
        <v>0</v>
      </c>
      <c r="C172" s="3" t="s">
        <v>3</v>
      </c>
      <c r="D172" s="4" t="s">
        <v>9</v>
      </c>
      <c r="E172" s="1" t="s">
        <v>1</v>
      </c>
      <c r="F172" s="5" t="s">
        <v>2</v>
      </c>
      <c r="G172" s="6" t="s">
        <v>4</v>
      </c>
    </row>
    <row r="173" spans="1:7" x14ac:dyDescent="0.25">
      <c r="A173" s="18">
        <v>1</v>
      </c>
      <c r="B173" s="38" t="s">
        <v>165</v>
      </c>
      <c r="C173" s="32" t="s">
        <v>166</v>
      </c>
      <c r="D173" s="12">
        <v>85160490</v>
      </c>
      <c r="E173" s="41" t="s">
        <v>166</v>
      </c>
      <c r="F173" s="17"/>
      <c r="G173" s="16">
        <f>2500000/5</f>
        <v>500000</v>
      </c>
    </row>
    <row r="174" spans="1:7" x14ac:dyDescent="0.25">
      <c r="A174" s="18">
        <v>2</v>
      </c>
      <c r="B174" s="38"/>
      <c r="C174" s="32" t="s">
        <v>167</v>
      </c>
      <c r="D174" s="12">
        <v>39013780</v>
      </c>
      <c r="E174" s="41"/>
      <c r="F174" s="17"/>
      <c r="G174" s="16">
        <f>2500000/5</f>
        <v>500000</v>
      </c>
    </row>
    <row r="175" spans="1:7" x14ac:dyDescent="0.25">
      <c r="A175" s="18">
        <v>3</v>
      </c>
      <c r="B175" s="38"/>
      <c r="C175" s="32" t="s">
        <v>168</v>
      </c>
      <c r="D175" s="12">
        <v>85162012</v>
      </c>
      <c r="E175" s="41"/>
      <c r="F175" s="17"/>
      <c r="G175" s="16">
        <f>2500000/5</f>
        <v>500000</v>
      </c>
    </row>
    <row r="176" spans="1:7" x14ac:dyDescent="0.25">
      <c r="A176" s="18">
        <v>4</v>
      </c>
      <c r="B176" s="38"/>
      <c r="C176" s="32" t="s">
        <v>169</v>
      </c>
      <c r="D176" s="12">
        <v>85162721</v>
      </c>
      <c r="E176" s="41"/>
      <c r="F176" s="17"/>
      <c r="G176" s="16">
        <f>2500000/5</f>
        <v>500000</v>
      </c>
    </row>
    <row r="177" spans="1:7" x14ac:dyDescent="0.25">
      <c r="A177" s="18">
        <v>5</v>
      </c>
      <c r="B177" s="38"/>
      <c r="C177" s="32" t="s">
        <v>170</v>
      </c>
      <c r="D177" s="12">
        <v>85160012</v>
      </c>
      <c r="E177" s="41"/>
      <c r="F177" s="17"/>
      <c r="G177" s="16">
        <f>2500000/5</f>
        <v>500000</v>
      </c>
    </row>
    <row r="178" spans="1:7" x14ac:dyDescent="0.25">
      <c r="A178" s="35" t="s">
        <v>7</v>
      </c>
      <c r="B178" s="36"/>
      <c r="C178" s="36"/>
      <c r="D178" s="36"/>
      <c r="E178" s="36"/>
      <c r="F178" s="37"/>
      <c r="G178" s="15">
        <f>SUM(G173:G177)</f>
        <v>2500000</v>
      </c>
    </row>
    <row r="179" spans="1:7" ht="30" x14ac:dyDescent="0.25">
      <c r="A179" s="1" t="s">
        <v>5</v>
      </c>
      <c r="B179" s="1" t="s">
        <v>0</v>
      </c>
      <c r="C179" s="3" t="s">
        <v>3</v>
      </c>
      <c r="D179" s="4" t="s">
        <v>9</v>
      </c>
      <c r="E179" s="1" t="s">
        <v>1</v>
      </c>
      <c r="F179" s="5" t="s">
        <v>2</v>
      </c>
      <c r="G179" s="6" t="s">
        <v>4</v>
      </c>
    </row>
    <row r="180" spans="1:7" x14ac:dyDescent="0.25">
      <c r="A180" s="18">
        <v>1</v>
      </c>
      <c r="B180" s="38" t="s">
        <v>171</v>
      </c>
      <c r="C180" s="32" t="s">
        <v>172</v>
      </c>
      <c r="D180" s="12">
        <v>22697584</v>
      </c>
      <c r="E180" s="41" t="s">
        <v>172</v>
      </c>
      <c r="F180" s="17"/>
      <c r="G180" s="16">
        <f>2500000/2</f>
        <v>1250000</v>
      </c>
    </row>
    <row r="181" spans="1:7" x14ac:dyDescent="0.25">
      <c r="A181" s="18">
        <v>2</v>
      </c>
      <c r="B181" s="38"/>
      <c r="C181" s="32" t="s">
        <v>173</v>
      </c>
      <c r="D181" s="12">
        <v>1082937927</v>
      </c>
      <c r="E181" s="41"/>
      <c r="F181" s="17"/>
      <c r="G181" s="16">
        <f>2500000/2</f>
        <v>1250000</v>
      </c>
    </row>
    <row r="182" spans="1:7" x14ac:dyDescent="0.25">
      <c r="A182" s="35" t="s">
        <v>7</v>
      </c>
      <c r="B182" s="36"/>
      <c r="C182" s="36"/>
      <c r="D182" s="36"/>
      <c r="E182" s="36"/>
      <c r="F182" s="37"/>
      <c r="G182" s="15">
        <f>SUM(G180:G181)</f>
        <v>2500000</v>
      </c>
    </row>
    <row r="183" spans="1:7" ht="30" x14ac:dyDescent="0.25">
      <c r="A183" s="1" t="s">
        <v>5</v>
      </c>
      <c r="B183" s="1" t="s">
        <v>0</v>
      </c>
      <c r="C183" s="3" t="s">
        <v>3</v>
      </c>
      <c r="D183" s="4" t="s">
        <v>9</v>
      </c>
      <c r="E183" s="1" t="s">
        <v>1</v>
      </c>
      <c r="F183" s="5" t="s">
        <v>2</v>
      </c>
      <c r="G183" s="6" t="s">
        <v>4</v>
      </c>
    </row>
    <row r="184" spans="1:7" x14ac:dyDescent="0.25">
      <c r="A184" s="8">
        <v>1</v>
      </c>
      <c r="B184" s="38" t="s">
        <v>174</v>
      </c>
      <c r="C184" s="32" t="s">
        <v>175</v>
      </c>
      <c r="D184" s="12">
        <v>32697592</v>
      </c>
      <c r="E184" s="38" t="s">
        <v>179</v>
      </c>
      <c r="F184" s="17"/>
      <c r="G184" s="16">
        <f t="shared" ref="G184:G207" si="10">2500000/24</f>
        <v>104166.66666666667</v>
      </c>
    </row>
    <row r="185" spans="1:7" x14ac:dyDescent="0.25">
      <c r="A185" s="8">
        <v>2</v>
      </c>
      <c r="B185" s="38"/>
      <c r="C185" s="32" t="s">
        <v>176</v>
      </c>
      <c r="D185" s="12">
        <v>32788184</v>
      </c>
      <c r="E185" s="38"/>
      <c r="F185" s="17"/>
      <c r="G185" s="16">
        <f t="shared" si="10"/>
        <v>104166.66666666667</v>
      </c>
    </row>
    <row r="186" spans="1:7" x14ac:dyDescent="0.25">
      <c r="A186" s="8">
        <v>3</v>
      </c>
      <c r="B186" s="38"/>
      <c r="C186" s="32" t="s">
        <v>177</v>
      </c>
      <c r="D186" s="12">
        <v>26801671</v>
      </c>
      <c r="E186" s="38"/>
      <c r="F186" s="17"/>
      <c r="G186" s="16">
        <f t="shared" si="10"/>
        <v>104166.66666666667</v>
      </c>
    </row>
    <row r="187" spans="1:7" x14ac:dyDescent="0.25">
      <c r="A187" s="8">
        <v>4</v>
      </c>
      <c r="B187" s="38"/>
      <c r="C187" s="32" t="s">
        <v>178</v>
      </c>
      <c r="D187" s="12">
        <v>32873601</v>
      </c>
      <c r="E187" s="38"/>
      <c r="F187" s="17"/>
      <c r="G187" s="16">
        <f t="shared" si="10"/>
        <v>104166.66666666667</v>
      </c>
    </row>
    <row r="188" spans="1:7" x14ac:dyDescent="0.25">
      <c r="A188" s="8">
        <v>5</v>
      </c>
      <c r="B188" s="38"/>
      <c r="C188" s="32" t="s">
        <v>179</v>
      </c>
      <c r="D188" s="12">
        <v>22620428</v>
      </c>
      <c r="E188" s="38"/>
      <c r="F188" s="17"/>
      <c r="G188" s="16">
        <f t="shared" si="10"/>
        <v>104166.66666666667</v>
      </c>
    </row>
    <row r="189" spans="1:7" x14ac:dyDescent="0.25">
      <c r="A189" s="8">
        <v>6</v>
      </c>
      <c r="B189" s="38"/>
      <c r="C189" s="32" t="s">
        <v>180</v>
      </c>
      <c r="D189" s="12">
        <v>5048890</v>
      </c>
      <c r="E189" s="38"/>
      <c r="F189" s="17"/>
      <c r="G189" s="16">
        <f t="shared" si="10"/>
        <v>104166.66666666667</v>
      </c>
    </row>
    <row r="190" spans="1:7" x14ac:dyDescent="0.25">
      <c r="A190" s="8">
        <v>7</v>
      </c>
      <c r="B190" s="38"/>
      <c r="C190" s="32" t="s">
        <v>432</v>
      </c>
      <c r="D190" s="12">
        <v>8702332</v>
      </c>
      <c r="E190" s="38"/>
      <c r="F190" s="17"/>
      <c r="G190" s="16">
        <f t="shared" si="10"/>
        <v>104166.66666666667</v>
      </c>
    </row>
    <row r="191" spans="1:7" x14ac:dyDescent="0.25">
      <c r="A191" s="8">
        <v>8</v>
      </c>
      <c r="B191" s="38"/>
      <c r="C191" s="32" t="s">
        <v>433</v>
      </c>
      <c r="D191" s="12">
        <v>32768044</v>
      </c>
      <c r="E191" s="38"/>
      <c r="F191" s="17"/>
      <c r="G191" s="16">
        <f t="shared" si="10"/>
        <v>104166.66666666667</v>
      </c>
    </row>
    <row r="192" spans="1:7" x14ac:dyDescent="0.25">
      <c r="A192" s="8">
        <v>9</v>
      </c>
      <c r="B192" s="38"/>
      <c r="C192" s="32" t="s">
        <v>181</v>
      </c>
      <c r="D192" s="12">
        <v>32737320</v>
      </c>
      <c r="E192" s="38"/>
      <c r="F192" s="17"/>
      <c r="G192" s="16">
        <f t="shared" si="10"/>
        <v>104166.66666666667</v>
      </c>
    </row>
    <row r="193" spans="1:7" x14ac:dyDescent="0.25">
      <c r="A193" s="8">
        <v>10</v>
      </c>
      <c r="B193" s="38"/>
      <c r="C193" s="32" t="s">
        <v>182</v>
      </c>
      <c r="D193" s="12">
        <v>22621164</v>
      </c>
      <c r="E193" s="38"/>
      <c r="F193" s="17"/>
      <c r="G193" s="16">
        <f t="shared" si="10"/>
        <v>104166.66666666667</v>
      </c>
    </row>
    <row r="194" spans="1:7" x14ac:dyDescent="0.25">
      <c r="A194" s="8">
        <v>11</v>
      </c>
      <c r="B194" s="38"/>
      <c r="C194" s="32" t="s">
        <v>434</v>
      </c>
      <c r="D194" s="12">
        <v>5051399</v>
      </c>
      <c r="E194" s="38"/>
      <c r="F194" s="17"/>
      <c r="G194" s="16">
        <f t="shared" si="10"/>
        <v>104166.66666666667</v>
      </c>
    </row>
    <row r="195" spans="1:7" x14ac:dyDescent="0.25">
      <c r="A195" s="8">
        <v>12</v>
      </c>
      <c r="B195" s="38"/>
      <c r="C195" s="32" t="s">
        <v>183</v>
      </c>
      <c r="D195" s="12">
        <v>3716361</v>
      </c>
      <c r="E195" s="38"/>
      <c r="F195" s="17"/>
      <c r="G195" s="16">
        <f t="shared" si="10"/>
        <v>104166.66666666667</v>
      </c>
    </row>
    <row r="196" spans="1:7" x14ac:dyDescent="0.25">
      <c r="A196" s="8">
        <v>13</v>
      </c>
      <c r="B196" s="38"/>
      <c r="C196" s="32" t="s">
        <v>184</v>
      </c>
      <c r="D196" s="12">
        <v>32652070</v>
      </c>
      <c r="E196" s="38"/>
      <c r="F196" s="17"/>
      <c r="G196" s="16">
        <f t="shared" si="10"/>
        <v>104166.66666666667</v>
      </c>
    </row>
    <row r="197" spans="1:7" x14ac:dyDescent="0.25">
      <c r="A197" s="8">
        <v>14</v>
      </c>
      <c r="B197" s="38"/>
      <c r="C197" s="32" t="s">
        <v>185</v>
      </c>
      <c r="D197" s="12">
        <v>72215847</v>
      </c>
      <c r="E197" s="38"/>
      <c r="F197" s="17"/>
      <c r="G197" s="16">
        <f t="shared" si="10"/>
        <v>104166.66666666667</v>
      </c>
    </row>
    <row r="198" spans="1:7" x14ac:dyDescent="0.25">
      <c r="A198" s="8">
        <v>15</v>
      </c>
      <c r="B198" s="38"/>
      <c r="C198" s="32" t="s">
        <v>186</v>
      </c>
      <c r="D198" s="12">
        <v>22429264</v>
      </c>
      <c r="E198" s="38"/>
      <c r="F198" s="17"/>
      <c r="G198" s="16">
        <f t="shared" si="10"/>
        <v>104166.66666666667</v>
      </c>
    </row>
    <row r="199" spans="1:7" x14ac:dyDescent="0.25">
      <c r="A199" s="8">
        <v>16</v>
      </c>
      <c r="B199" s="38"/>
      <c r="C199" s="32" t="s">
        <v>187</v>
      </c>
      <c r="D199" s="12">
        <v>32862388</v>
      </c>
      <c r="E199" s="38"/>
      <c r="F199" s="17"/>
      <c r="G199" s="16">
        <f t="shared" si="10"/>
        <v>104166.66666666667</v>
      </c>
    </row>
    <row r="200" spans="1:7" x14ac:dyDescent="0.25">
      <c r="A200" s="8">
        <v>17</v>
      </c>
      <c r="B200" s="38"/>
      <c r="C200" s="32" t="s">
        <v>188</v>
      </c>
      <c r="D200" s="12">
        <v>26806006</v>
      </c>
      <c r="E200" s="38"/>
      <c r="F200" s="17"/>
      <c r="G200" s="16">
        <f t="shared" si="10"/>
        <v>104166.66666666667</v>
      </c>
    </row>
    <row r="201" spans="1:7" x14ac:dyDescent="0.25">
      <c r="A201" s="8">
        <v>18</v>
      </c>
      <c r="B201" s="38"/>
      <c r="C201" s="32" t="s">
        <v>189</v>
      </c>
      <c r="D201" s="12">
        <v>32826409</v>
      </c>
      <c r="E201" s="38"/>
      <c r="F201" s="17"/>
      <c r="G201" s="16">
        <f t="shared" si="10"/>
        <v>104166.66666666667</v>
      </c>
    </row>
    <row r="202" spans="1:7" x14ac:dyDescent="0.25">
      <c r="A202" s="8">
        <v>19</v>
      </c>
      <c r="B202" s="38"/>
      <c r="C202" s="32" t="s">
        <v>190</v>
      </c>
      <c r="D202" s="12">
        <v>50491131</v>
      </c>
      <c r="E202" s="38"/>
      <c r="F202" s="17"/>
      <c r="G202" s="16">
        <f t="shared" si="10"/>
        <v>104166.66666666667</v>
      </c>
    </row>
    <row r="203" spans="1:7" x14ac:dyDescent="0.25">
      <c r="A203" s="8">
        <v>20</v>
      </c>
      <c r="B203" s="38"/>
      <c r="C203" s="32" t="s">
        <v>191</v>
      </c>
      <c r="D203" s="12">
        <v>85127352</v>
      </c>
      <c r="E203" s="38"/>
      <c r="F203" s="17"/>
      <c r="G203" s="16">
        <f t="shared" si="10"/>
        <v>104166.66666666667</v>
      </c>
    </row>
    <row r="204" spans="1:7" x14ac:dyDescent="0.25">
      <c r="A204" s="8">
        <v>21</v>
      </c>
      <c r="B204" s="38"/>
      <c r="C204" s="32" t="s">
        <v>1171</v>
      </c>
      <c r="D204" s="12">
        <v>22639198</v>
      </c>
      <c r="E204" s="38"/>
      <c r="F204" s="17"/>
      <c r="G204" s="16">
        <f t="shared" si="10"/>
        <v>104166.66666666667</v>
      </c>
    </row>
    <row r="205" spans="1:7" x14ac:dyDescent="0.25">
      <c r="A205" s="8">
        <v>22</v>
      </c>
      <c r="B205" s="38"/>
      <c r="C205" s="32" t="s">
        <v>192</v>
      </c>
      <c r="D205" s="12">
        <v>32775693</v>
      </c>
      <c r="E205" s="38"/>
      <c r="F205" s="17"/>
      <c r="G205" s="16">
        <f t="shared" si="10"/>
        <v>104166.66666666667</v>
      </c>
    </row>
    <row r="206" spans="1:7" x14ac:dyDescent="0.25">
      <c r="A206" s="8">
        <v>23</v>
      </c>
      <c r="B206" s="38"/>
      <c r="C206" s="32" t="s">
        <v>193</v>
      </c>
      <c r="D206" s="12">
        <v>32747391</v>
      </c>
      <c r="E206" s="38"/>
      <c r="F206" s="17"/>
      <c r="G206" s="16">
        <f t="shared" si="10"/>
        <v>104166.66666666667</v>
      </c>
    </row>
    <row r="207" spans="1:7" x14ac:dyDescent="0.25">
      <c r="A207" s="8">
        <v>24</v>
      </c>
      <c r="B207" s="38"/>
      <c r="C207" s="32" t="s">
        <v>194</v>
      </c>
      <c r="D207" s="12">
        <v>26812085</v>
      </c>
      <c r="E207" s="38"/>
      <c r="F207" s="17"/>
      <c r="G207" s="16">
        <f t="shared" si="10"/>
        <v>104166.66666666667</v>
      </c>
    </row>
    <row r="208" spans="1:7" x14ac:dyDescent="0.25">
      <c r="A208" s="35" t="s">
        <v>7</v>
      </c>
      <c r="B208" s="36"/>
      <c r="C208" s="36"/>
      <c r="D208" s="36"/>
      <c r="E208" s="36"/>
      <c r="F208" s="37"/>
      <c r="G208" s="15">
        <f>SUM(G184:G207)</f>
        <v>2500000</v>
      </c>
    </row>
    <row r="209" spans="1:7" ht="30" x14ac:dyDescent="0.25">
      <c r="A209" s="1" t="s">
        <v>5</v>
      </c>
      <c r="B209" s="1" t="s">
        <v>0</v>
      </c>
      <c r="C209" s="3" t="s">
        <v>3</v>
      </c>
      <c r="D209" s="4" t="s">
        <v>9</v>
      </c>
      <c r="E209" s="1" t="s">
        <v>1</v>
      </c>
      <c r="F209" s="5" t="s">
        <v>2</v>
      </c>
      <c r="G209" s="6" t="s">
        <v>4</v>
      </c>
    </row>
    <row r="210" spans="1:7" x14ac:dyDescent="0.25">
      <c r="A210" s="8">
        <v>1</v>
      </c>
      <c r="B210" s="38" t="s">
        <v>195</v>
      </c>
      <c r="C210" s="32" t="s">
        <v>196</v>
      </c>
      <c r="D210" s="12">
        <v>39067910</v>
      </c>
      <c r="E210" s="41" t="s">
        <v>204</v>
      </c>
      <c r="F210" s="32"/>
      <c r="G210" s="16">
        <f t="shared" ref="G210:G222" si="11">2500000/13</f>
        <v>192307.69230769231</v>
      </c>
    </row>
    <row r="211" spans="1:7" x14ac:dyDescent="0.25">
      <c r="A211" s="8">
        <v>2</v>
      </c>
      <c r="B211" s="38"/>
      <c r="C211" s="32" t="s">
        <v>197</v>
      </c>
      <c r="D211" s="12">
        <v>39069722</v>
      </c>
      <c r="E211" s="41"/>
      <c r="F211" s="32"/>
      <c r="G211" s="16">
        <f t="shared" si="11"/>
        <v>192307.69230769231</v>
      </c>
    </row>
    <row r="212" spans="1:7" x14ac:dyDescent="0.25">
      <c r="A212" s="8">
        <v>3</v>
      </c>
      <c r="B212" s="38"/>
      <c r="C212" s="32" t="s">
        <v>431</v>
      </c>
      <c r="D212" s="12">
        <v>39068717</v>
      </c>
      <c r="E212" s="41"/>
      <c r="F212" s="32"/>
      <c r="G212" s="16">
        <f t="shared" si="11"/>
        <v>192307.69230769231</v>
      </c>
    </row>
    <row r="213" spans="1:7" x14ac:dyDescent="0.25">
      <c r="A213" s="8">
        <v>4</v>
      </c>
      <c r="B213" s="38"/>
      <c r="C213" s="32" t="s">
        <v>198</v>
      </c>
      <c r="D213" s="12">
        <v>40014777</v>
      </c>
      <c r="E213" s="41"/>
      <c r="F213" s="32"/>
      <c r="G213" s="16">
        <f t="shared" si="11"/>
        <v>192307.69230769231</v>
      </c>
    </row>
    <row r="214" spans="1:7" x14ac:dyDescent="0.25">
      <c r="A214" s="8">
        <v>5</v>
      </c>
      <c r="B214" s="38"/>
      <c r="C214" s="32" t="s">
        <v>199</v>
      </c>
      <c r="D214" s="12">
        <v>39067269</v>
      </c>
      <c r="E214" s="41"/>
      <c r="F214" s="32"/>
      <c r="G214" s="16">
        <f t="shared" si="11"/>
        <v>192307.69230769231</v>
      </c>
    </row>
    <row r="215" spans="1:7" x14ac:dyDescent="0.25">
      <c r="A215" s="8">
        <v>6</v>
      </c>
      <c r="B215" s="38"/>
      <c r="C215" s="32" t="s">
        <v>200</v>
      </c>
      <c r="D215" s="12">
        <v>85445065</v>
      </c>
      <c r="E215" s="41"/>
      <c r="F215" s="32"/>
      <c r="G215" s="16">
        <f t="shared" si="11"/>
        <v>192307.69230769231</v>
      </c>
    </row>
    <row r="216" spans="1:7" x14ac:dyDescent="0.25">
      <c r="A216" s="8">
        <v>7</v>
      </c>
      <c r="B216" s="38"/>
      <c r="C216" s="32" t="s">
        <v>201</v>
      </c>
      <c r="D216" s="12">
        <v>15249717</v>
      </c>
      <c r="E216" s="41"/>
      <c r="F216" s="32"/>
      <c r="G216" s="16">
        <f t="shared" si="11"/>
        <v>192307.69230769231</v>
      </c>
    </row>
    <row r="217" spans="1:7" x14ac:dyDescent="0.25">
      <c r="A217" s="8">
        <v>8</v>
      </c>
      <c r="B217" s="38"/>
      <c r="C217" s="32" t="s">
        <v>202</v>
      </c>
      <c r="D217" s="12">
        <v>22465863</v>
      </c>
      <c r="E217" s="41"/>
      <c r="F217" s="32"/>
      <c r="G217" s="16">
        <f t="shared" si="11"/>
        <v>192307.69230769231</v>
      </c>
    </row>
    <row r="218" spans="1:7" x14ac:dyDescent="0.25">
      <c r="A218" s="8">
        <v>9</v>
      </c>
      <c r="B218" s="38"/>
      <c r="C218" s="32" t="s">
        <v>203</v>
      </c>
      <c r="D218" s="12">
        <v>1082942958</v>
      </c>
      <c r="E218" s="41"/>
      <c r="F218" s="32"/>
      <c r="G218" s="16">
        <f t="shared" si="11"/>
        <v>192307.69230769231</v>
      </c>
    </row>
    <row r="219" spans="1:7" x14ac:dyDescent="0.25">
      <c r="A219" s="8">
        <v>10</v>
      </c>
      <c r="B219" s="38"/>
      <c r="C219" s="32" t="s">
        <v>204</v>
      </c>
      <c r="D219" s="12">
        <v>32764101</v>
      </c>
      <c r="E219" s="41"/>
      <c r="F219" s="32"/>
      <c r="G219" s="16">
        <f t="shared" si="11"/>
        <v>192307.69230769231</v>
      </c>
    </row>
    <row r="220" spans="1:7" x14ac:dyDescent="0.25">
      <c r="A220" s="8">
        <v>11</v>
      </c>
      <c r="B220" s="38"/>
      <c r="C220" s="32" t="s">
        <v>205</v>
      </c>
      <c r="D220" s="12">
        <v>1082241843</v>
      </c>
      <c r="E220" s="41"/>
      <c r="F220" s="32"/>
      <c r="G220" s="16">
        <f t="shared" si="11"/>
        <v>192307.69230769231</v>
      </c>
    </row>
    <row r="221" spans="1:7" x14ac:dyDescent="0.25">
      <c r="A221" s="8">
        <v>12</v>
      </c>
      <c r="B221" s="38"/>
      <c r="C221" s="32" t="s">
        <v>206</v>
      </c>
      <c r="D221" s="12">
        <v>39066739</v>
      </c>
      <c r="E221" s="41"/>
      <c r="F221" s="32"/>
      <c r="G221" s="16">
        <f t="shared" si="11"/>
        <v>192307.69230769231</v>
      </c>
    </row>
    <row r="222" spans="1:7" x14ac:dyDescent="0.25">
      <c r="A222" s="8">
        <v>13</v>
      </c>
      <c r="B222" s="38"/>
      <c r="C222" s="32" t="s">
        <v>207</v>
      </c>
      <c r="D222" s="12">
        <v>39071062</v>
      </c>
      <c r="E222" s="41"/>
      <c r="F222" s="32"/>
      <c r="G222" s="16">
        <f t="shared" si="11"/>
        <v>192307.69230769231</v>
      </c>
    </row>
    <row r="223" spans="1:7" x14ac:dyDescent="0.25">
      <c r="A223" s="35" t="s">
        <v>7</v>
      </c>
      <c r="B223" s="36"/>
      <c r="C223" s="36"/>
      <c r="D223" s="36"/>
      <c r="E223" s="36"/>
      <c r="F223" s="37"/>
      <c r="G223" s="15">
        <f>SUM(G210:G222)</f>
        <v>2500000</v>
      </c>
    </row>
    <row r="224" spans="1:7" ht="30" x14ac:dyDescent="0.25">
      <c r="A224" s="1" t="s">
        <v>5</v>
      </c>
      <c r="B224" s="1" t="s">
        <v>0</v>
      </c>
      <c r="C224" s="3" t="s">
        <v>3</v>
      </c>
      <c r="D224" s="4" t="s">
        <v>9</v>
      </c>
      <c r="E224" s="1" t="s">
        <v>1</v>
      </c>
      <c r="F224" s="5" t="s">
        <v>2</v>
      </c>
      <c r="G224" s="6" t="s">
        <v>4</v>
      </c>
    </row>
    <row r="225" spans="1:7" x14ac:dyDescent="0.25">
      <c r="A225" s="18">
        <v>1</v>
      </c>
      <c r="B225" s="38" t="s">
        <v>1652</v>
      </c>
      <c r="C225" s="32" t="s">
        <v>208</v>
      </c>
      <c r="D225" s="12">
        <v>12554170</v>
      </c>
      <c r="E225" s="41" t="s">
        <v>217</v>
      </c>
      <c r="F225" s="17"/>
      <c r="G225" s="16">
        <f t="shared" ref="G225:G238" si="12">2500000/14</f>
        <v>178571.42857142858</v>
      </c>
    </row>
    <row r="226" spans="1:7" x14ac:dyDescent="0.25">
      <c r="A226" s="18">
        <v>2</v>
      </c>
      <c r="B226" s="38"/>
      <c r="C226" s="32" t="s">
        <v>209</v>
      </c>
      <c r="D226" s="12">
        <v>1085038450</v>
      </c>
      <c r="E226" s="41"/>
      <c r="F226" s="17"/>
      <c r="G226" s="16">
        <f t="shared" si="12"/>
        <v>178571.42857142858</v>
      </c>
    </row>
    <row r="227" spans="1:7" x14ac:dyDescent="0.25">
      <c r="A227" s="18">
        <v>3</v>
      </c>
      <c r="B227" s="38"/>
      <c r="C227" s="32" t="s">
        <v>210</v>
      </c>
      <c r="D227" s="12">
        <v>85438085</v>
      </c>
      <c r="E227" s="41"/>
      <c r="F227" s="17"/>
      <c r="G227" s="16">
        <f t="shared" si="12"/>
        <v>178571.42857142858</v>
      </c>
    </row>
    <row r="228" spans="1:7" x14ac:dyDescent="0.25">
      <c r="A228" s="18">
        <v>4</v>
      </c>
      <c r="B228" s="38"/>
      <c r="C228" s="32" t="s">
        <v>211</v>
      </c>
      <c r="D228" s="12">
        <v>39014553</v>
      </c>
      <c r="E228" s="41"/>
      <c r="F228" s="17"/>
      <c r="G228" s="16">
        <f t="shared" si="12"/>
        <v>178571.42857142858</v>
      </c>
    </row>
    <row r="229" spans="1:7" x14ac:dyDescent="0.25">
      <c r="A229" s="18">
        <v>5</v>
      </c>
      <c r="B229" s="38"/>
      <c r="C229" s="32" t="s">
        <v>212</v>
      </c>
      <c r="D229" s="12">
        <v>39020356</v>
      </c>
      <c r="E229" s="41"/>
      <c r="F229" s="17"/>
      <c r="G229" s="16">
        <f t="shared" si="12"/>
        <v>178571.42857142858</v>
      </c>
    </row>
    <row r="230" spans="1:7" x14ac:dyDescent="0.25">
      <c r="A230" s="18">
        <v>6</v>
      </c>
      <c r="B230" s="38"/>
      <c r="C230" s="32" t="s">
        <v>213</v>
      </c>
      <c r="D230" s="12">
        <v>39017928</v>
      </c>
      <c r="E230" s="41"/>
      <c r="F230" s="17"/>
      <c r="G230" s="16">
        <f t="shared" si="12"/>
        <v>178571.42857142858</v>
      </c>
    </row>
    <row r="231" spans="1:7" x14ac:dyDescent="0.25">
      <c r="A231" s="18">
        <v>7</v>
      </c>
      <c r="B231" s="38"/>
      <c r="C231" s="32" t="s">
        <v>214</v>
      </c>
      <c r="D231" s="12">
        <v>39018839</v>
      </c>
      <c r="E231" s="41"/>
      <c r="F231" s="17"/>
      <c r="G231" s="16">
        <f t="shared" si="12"/>
        <v>178571.42857142858</v>
      </c>
    </row>
    <row r="232" spans="1:7" x14ac:dyDescent="0.25">
      <c r="A232" s="18">
        <v>8</v>
      </c>
      <c r="B232" s="38"/>
      <c r="C232" s="32" t="s">
        <v>215</v>
      </c>
      <c r="D232" s="12">
        <v>39023787</v>
      </c>
      <c r="E232" s="41"/>
      <c r="F232" s="17"/>
      <c r="G232" s="16">
        <f t="shared" si="12"/>
        <v>178571.42857142858</v>
      </c>
    </row>
    <row r="233" spans="1:7" x14ac:dyDescent="0.25">
      <c r="A233" s="18">
        <v>9</v>
      </c>
      <c r="B233" s="38"/>
      <c r="C233" s="32" t="s">
        <v>216</v>
      </c>
      <c r="D233" s="12">
        <v>45740951</v>
      </c>
      <c r="E233" s="41"/>
      <c r="F233" s="17"/>
      <c r="G233" s="16">
        <f t="shared" si="12"/>
        <v>178571.42857142858</v>
      </c>
    </row>
    <row r="234" spans="1:7" x14ac:dyDescent="0.25">
      <c r="A234" s="18">
        <v>10</v>
      </c>
      <c r="B234" s="38"/>
      <c r="C234" s="32" t="s">
        <v>217</v>
      </c>
      <c r="D234" s="12">
        <v>39018753</v>
      </c>
      <c r="E234" s="41"/>
      <c r="F234" s="17"/>
      <c r="G234" s="16">
        <f t="shared" si="12"/>
        <v>178571.42857142858</v>
      </c>
    </row>
    <row r="235" spans="1:7" x14ac:dyDescent="0.25">
      <c r="A235" s="18">
        <v>11</v>
      </c>
      <c r="B235" s="38"/>
      <c r="C235" s="32" t="s">
        <v>218</v>
      </c>
      <c r="D235" s="12">
        <v>39020462</v>
      </c>
      <c r="E235" s="41"/>
      <c r="F235" s="17"/>
      <c r="G235" s="16">
        <f t="shared" si="12"/>
        <v>178571.42857142858</v>
      </c>
    </row>
    <row r="236" spans="1:7" x14ac:dyDescent="0.25">
      <c r="A236" s="18">
        <v>12</v>
      </c>
      <c r="B236" s="38"/>
      <c r="C236" s="32" t="s">
        <v>219</v>
      </c>
      <c r="D236" s="12">
        <v>39020491</v>
      </c>
      <c r="E236" s="41"/>
      <c r="F236" s="17"/>
      <c r="G236" s="16">
        <f t="shared" si="12"/>
        <v>178571.42857142858</v>
      </c>
    </row>
    <row r="237" spans="1:7" x14ac:dyDescent="0.25">
      <c r="A237" s="18">
        <v>13</v>
      </c>
      <c r="B237" s="38"/>
      <c r="C237" s="32" t="s">
        <v>220</v>
      </c>
      <c r="D237" s="12">
        <v>39010150</v>
      </c>
      <c r="E237" s="41"/>
      <c r="F237" s="17"/>
      <c r="G237" s="16">
        <f t="shared" si="12"/>
        <v>178571.42857142858</v>
      </c>
    </row>
    <row r="238" spans="1:7" x14ac:dyDescent="0.25">
      <c r="A238" s="18">
        <v>14</v>
      </c>
      <c r="B238" s="38"/>
      <c r="C238" s="32" t="s">
        <v>221</v>
      </c>
      <c r="D238" s="12">
        <v>39014509</v>
      </c>
      <c r="E238" s="41"/>
      <c r="F238" s="17"/>
      <c r="G238" s="16">
        <f t="shared" si="12"/>
        <v>178571.42857142858</v>
      </c>
    </row>
    <row r="239" spans="1:7" x14ac:dyDescent="0.25">
      <c r="A239" s="35" t="s">
        <v>7</v>
      </c>
      <c r="B239" s="36"/>
      <c r="C239" s="36"/>
      <c r="D239" s="36"/>
      <c r="E239" s="36"/>
      <c r="F239" s="37"/>
      <c r="G239" s="15">
        <f>SUM(G225:G238)</f>
        <v>2500000.0000000005</v>
      </c>
    </row>
    <row r="240" spans="1:7" ht="30" x14ac:dyDescent="0.25">
      <c r="A240" s="1" t="s">
        <v>5</v>
      </c>
      <c r="B240" s="1" t="s">
        <v>0</v>
      </c>
      <c r="C240" s="3" t="s">
        <v>3</v>
      </c>
      <c r="D240" s="4" t="s">
        <v>9</v>
      </c>
      <c r="E240" s="1" t="s">
        <v>1</v>
      </c>
      <c r="F240" s="5" t="s">
        <v>2</v>
      </c>
      <c r="G240" s="6" t="s">
        <v>4</v>
      </c>
    </row>
    <row r="241" spans="1:7" x14ac:dyDescent="0.25">
      <c r="A241" s="8">
        <v>1</v>
      </c>
      <c r="B241" s="38" t="s">
        <v>222</v>
      </c>
      <c r="C241" s="32" t="s">
        <v>223</v>
      </c>
      <c r="D241" s="12">
        <v>57303138</v>
      </c>
      <c r="E241" s="41" t="s">
        <v>223</v>
      </c>
      <c r="F241" s="32"/>
      <c r="G241" s="16">
        <f t="shared" ref="G241:G251" si="13">2500000/11</f>
        <v>227272.72727272726</v>
      </c>
    </row>
    <row r="242" spans="1:7" x14ac:dyDescent="0.25">
      <c r="A242" s="8">
        <v>2</v>
      </c>
      <c r="B242" s="38"/>
      <c r="C242" s="32" t="s">
        <v>224</v>
      </c>
      <c r="D242" s="12">
        <v>32721322</v>
      </c>
      <c r="E242" s="41"/>
      <c r="F242" s="32"/>
      <c r="G242" s="16">
        <f t="shared" si="13"/>
        <v>227272.72727272726</v>
      </c>
    </row>
    <row r="243" spans="1:7" x14ac:dyDescent="0.25">
      <c r="A243" s="8">
        <v>3</v>
      </c>
      <c r="B243" s="38"/>
      <c r="C243" s="32" t="s">
        <v>225</v>
      </c>
      <c r="D243" s="12">
        <v>57303327</v>
      </c>
      <c r="E243" s="41"/>
      <c r="F243" s="32"/>
      <c r="G243" s="16">
        <f t="shared" si="13"/>
        <v>227272.72727272726</v>
      </c>
    </row>
    <row r="244" spans="1:7" x14ac:dyDescent="0.25">
      <c r="A244" s="8">
        <v>4</v>
      </c>
      <c r="B244" s="38"/>
      <c r="C244" s="32" t="s">
        <v>226</v>
      </c>
      <c r="D244" s="12">
        <v>57302227</v>
      </c>
      <c r="E244" s="41"/>
      <c r="F244" s="32"/>
      <c r="G244" s="16">
        <f t="shared" si="13"/>
        <v>227272.72727272726</v>
      </c>
    </row>
    <row r="245" spans="1:7" x14ac:dyDescent="0.25">
      <c r="A245" s="8">
        <v>5</v>
      </c>
      <c r="B245" s="38"/>
      <c r="C245" s="32" t="s">
        <v>227</v>
      </c>
      <c r="D245" s="12">
        <v>7594654</v>
      </c>
      <c r="E245" s="41"/>
      <c r="F245" s="32"/>
      <c r="G245" s="16">
        <f t="shared" si="13"/>
        <v>227272.72727272726</v>
      </c>
    </row>
    <row r="246" spans="1:7" x14ac:dyDescent="0.25">
      <c r="A246" s="8">
        <v>6</v>
      </c>
      <c r="B246" s="38"/>
      <c r="C246" s="32" t="s">
        <v>228</v>
      </c>
      <c r="D246" s="12">
        <v>57303361</v>
      </c>
      <c r="E246" s="41"/>
      <c r="F246" s="32"/>
      <c r="G246" s="16">
        <f t="shared" si="13"/>
        <v>227272.72727272726</v>
      </c>
    </row>
    <row r="247" spans="1:7" x14ac:dyDescent="0.25">
      <c r="A247" s="8">
        <v>7</v>
      </c>
      <c r="B247" s="38"/>
      <c r="C247" s="32" t="s">
        <v>229</v>
      </c>
      <c r="D247" s="12">
        <v>26880075</v>
      </c>
      <c r="E247" s="41"/>
      <c r="F247" s="32"/>
      <c r="G247" s="16">
        <f t="shared" si="13"/>
        <v>227272.72727272726</v>
      </c>
    </row>
    <row r="248" spans="1:7" x14ac:dyDescent="0.25">
      <c r="A248" s="8">
        <v>8</v>
      </c>
      <c r="B248" s="38"/>
      <c r="C248" s="32" t="s">
        <v>230</v>
      </c>
      <c r="D248" s="12">
        <v>7592127</v>
      </c>
      <c r="E248" s="41"/>
      <c r="F248" s="32"/>
      <c r="G248" s="16">
        <f t="shared" si="13"/>
        <v>227272.72727272726</v>
      </c>
    </row>
    <row r="249" spans="1:7" x14ac:dyDescent="0.25">
      <c r="A249" s="8">
        <v>9</v>
      </c>
      <c r="B249" s="38"/>
      <c r="C249" s="32" t="s">
        <v>231</v>
      </c>
      <c r="D249" s="12">
        <v>7593706</v>
      </c>
      <c r="E249" s="41"/>
      <c r="F249" s="32"/>
      <c r="G249" s="16">
        <f t="shared" si="13"/>
        <v>227272.72727272726</v>
      </c>
    </row>
    <row r="250" spans="1:7" x14ac:dyDescent="0.25">
      <c r="A250" s="8">
        <v>10</v>
      </c>
      <c r="B250" s="38"/>
      <c r="C250" s="32" t="s">
        <v>232</v>
      </c>
      <c r="D250" s="12">
        <v>7595447</v>
      </c>
      <c r="E250" s="41"/>
      <c r="F250" s="32"/>
      <c r="G250" s="16">
        <f t="shared" si="13"/>
        <v>227272.72727272726</v>
      </c>
    </row>
    <row r="251" spans="1:7" x14ac:dyDescent="0.25">
      <c r="A251" s="8">
        <v>11</v>
      </c>
      <c r="B251" s="38"/>
      <c r="C251" s="32" t="s">
        <v>233</v>
      </c>
      <c r="D251" s="12">
        <v>5094987</v>
      </c>
      <c r="E251" s="41"/>
      <c r="F251" s="32"/>
      <c r="G251" s="16">
        <f t="shared" si="13"/>
        <v>227272.72727272726</v>
      </c>
    </row>
    <row r="252" spans="1:7" x14ac:dyDescent="0.25">
      <c r="A252" s="35" t="s">
        <v>7</v>
      </c>
      <c r="B252" s="36"/>
      <c r="C252" s="36"/>
      <c r="D252" s="36"/>
      <c r="E252" s="36"/>
      <c r="F252" s="37"/>
      <c r="G252" s="15">
        <f>SUM(G241:G251)</f>
        <v>2499999.9999999995</v>
      </c>
    </row>
    <row r="253" spans="1:7" ht="30" x14ac:dyDescent="0.25">
      <c r="A253" s="1" t="s">
        <v>5</v>
      </c>
      <c r="B253" s="1" t="s">
        <v>0</v>
      </c>
      <c r="C253" s="3" t="s">
        <v>3</v>
      </c>
      <c r="D253" s="4" t="s">
        <v>9</v>
      </c>
      <c r="E253" s="1" t="s">
        <v>1</v>
      </c>
      <c r="F253" s="5" t="s">
        <v>2</v>
      </c>
      <c r="G253" s="6" t="s">
        <v>4</v>
      </c>
    </row>
    <row r="254" spans="1:7" x14ac:dyDescent="0.25">
      <c r="A254" s="8">
        <v>1</v>
      </c>
      <c r="B254" s="38" t="s">
        <v>234</v>
      </c>
      <c r="C254" s="32" t="s">
        <v>235</v>
      </c>
      <c r="D254" s="12">
        <v>19590192</v>
      </c>
      <c r="E254" s="41" t="s">
        <v>236</v>
      </c>
      <c r="F254" s="32"/>
      <c r="G254" s="16">
        <f t="shared" ref="G254:G262" si="14">2500000/9</f>
        <v>277777.77777777775</v>
      </c>
    </row>
    <row r="255" spans="1:7" x14ac:dyDescent="0.25">
      <c r="A255" s="8">
        <v>2</v>
      </c>
      <c r="B255" s="38"/>
      <c r="C255" s="32" t="s">
        <v>236</v>
      </c>
      <c r="D255" s="12">
        <v>26883353</v>
      </c>
      <c r="E255" s="41"/>
      <c r="F255" s="32"/>
      <c r="G255" s="16">
        <f t="shared" si="14"/>
        <v>277777.77777777775</v>
      </c>
    </row>
    <row r="256" spans="1:7" x14ac:dyDescent="0.25">
      <c r="A256" s="8">
        <v>3</v>
      </c>
      <c r="B256" s="38"/>
      <c r="C256" s="32" t="s">
        <v>237</v>
      </c>
      <c r="D256" s="12">
        <v>19612119</v>
      </c>
      <c r="E256" s="41"/>
      <c r="F256" s="32"/>
      <c r="G256" s="16">
        <f t="shared" si="14"/>
        <v>277777.77777777775</v>
      </c>
    </row>
    <row r="257" spans="1:7" x14ac:dyDescent="0.25">
      <c r="A257" s="8">
        <v>4</v>
      </c>
      <c r="B257" s="38"/>
      <c r="C257" s="32" t="s">
        <v>238</v>
      </c>
      <c r="D257" s="12">
        <v>35113906</v>
      </c>
      <c r="E257" s="41"/>
      <c r="F257" s="32"/>
      <c r="G257" s="16">
        <f t="shared" si="14"/>
        <v>277777.77777777775</v>
      </c>
    </row>
    <row r="258" spans="1:7" x14ac:dyDescent="0.25">
      <c r="A258" s="8">
        <v>5</v>
      </c>
      <c r="B258" s="38"/>
      <c r="C258" s="32" t="s">
        <v>239</v>
      </c>
      <c r="D258" s="12">
        <v>7594324</v>
      </c>
      <c r="E258" s="41"/>
      <c r="F258" s="32"/>
      <c r="G258" s="16">
        <f t="shared" si="14"/>
        <v>277777.77777777775</v>
      </c>
    </row>
    <row r="259" spans="1:7" x14ac:dyDescent="0.25">
      <c r="A259" s="8">
        <v>6</v>
      </c>
      <c r="B259" s="38"/>
      <c r="C259" s="32" t="s">
        <v>240</v>
      </c>
      <c r="D259" s="12">
        <v>57305958</v>
      </c>
      <c r="E259" s="41"/>
      <c r="F259" s="32"/>
      <c r="G259" s="16">
        <f t="shared" si="14"/>
        <v>277777.77777777775</v>
      </c>
    </row>
    <row r="260" spans="1:7" x14ac:dyDescent="0.25">
      <c r="A260" s="8">
        <v>7</v>
      </c>
      <c r="B260" s="38"/>
      <c r="C260" s="32" t="s">
        <v>241</v>
      </c>
      <c r="D260" s="12">
        <v>45505745</v>
      </c>
      <c r="E260" s="41"/>
      <c r="F260" s="32"/>
      <c r="G260" s="16">
        <f t="shared" si="14"/>
        <v>277777.77777777775</v>
      </c>
    </row>
    <row r="261" spans="1:7" x14ac:dyDescent="0.25">
      <c r="A261" s="8">
        <v>8</v>
      </c>
      <c r="B261" s="38"/>
      <c r="C261" s="32" t="s">
        <v>242</v>
      </c>
      <c r="D261" s="12">
        <v>57404073</v>
      </c>
      <c r="E261" s="41"/>
      <c r="F261" s="32"/>
      <c r="G261" s="16">
        <f t="shared" si="14"/>
        <v>277777.77777777775</v>
      </c>
    </row>
    <row r="262" spans="1:7" x14ac:dyDescent="0.25">
      <c r="A262" s="8">
        <v>9</v>
      </c>
      <c r="B262" s="38"/>
      <c r="C262" s="32" t="s">
        <v>243</v>
      </c>
      <c r="D262" s="12">
        <v>57404635</v>
      </c>
      <c r="E262" s="41"/>
      <c r="F262" s="32"/>
      <c r="G262" s="16">
        <f t="shared" si="14"/>
        <v>277777.77777777775</v>
      </c>
    </row>
    <row r="263" spans="1:7" x14ac:dyDescent="0.25">
      <c r="A263" s="35" t="s">
        <v>7</v>
      </c>
      <c r="B263" s="36"/>
      <c r="C263" s="36"/>
      <c r="D263" s="36"/>
      <c r="E263" s="36"/>
      <c r="F263" s="37"/>
      <c r="G263" s="15">
        <f>SUM(G254:G262)</f>
        <v>2500000</v>
      </c>
    </row>
    <row r="264" spans="1:7" ht="30" x14ac:dyDescent="0.25">
      <c r="A264" s="1" t="s">
        <v>5</v>
      </c>
      <c r="B264" s="1" t="s">
        <v>0</v>
      </c>
      <c r="C264" s="3" t="s">
        <v>3</v>
      </c>
      <c r="D264" s="4" t="s">
        <v>9</v>
      </c>
      <c r="E264" s="1" t="s">
        <v>1</v>
      </c>
      <c r="F264" s="5" t="s">
        <v>2</v>
      </c>
      <c r="G264" s="6" t="s">
        <v>4</v>
      </c>
    </row>
    <row r="265" spans="1:7" x14ac:dyDescent="0.25">
      <c r="A265" s="8">
        <v>1</v>
      </c>
      <c r="B265" s="38" t="s">
        <v>244</v>
      </c>
      <c r="C265" s="32" t="s">
        <v>245</v>
      </c>
      <c r="D265" s="12">
        <v>64543907</v>
      </c>
      <c r="E265" s="41" t="s">
        <v>245</v>
      </c>
      <c r="F265" s="32"/>
      <c r="G265" s="16">
        <f t="shared" ref="G265:G272" si="15">2500000/8</f>
        <v>312500</v>
      </c>
    </row>
    <row r="266" spans="1:7" x14ac:dyDescent="0.25">
      <c r="A266" s="8">
        <v>2</v>
      </c>
      <c r="B266" s="38"/>
      <c r="C266" s="32" t="s">
        <v>246</v>
      </c>
      <c r="D266" s="12">
        <v>36727732</v>
      </c>
      <c r="E266" s="41"/>
      <c r="F266" s="32"/>
      <c r="G266" s="16">
        <f t="shared" si="15"/>
        <v>312500</v>
      </c>
    </row>
    <row r="267" spans="1:7" x14ac:dyDescent="0.25">
      <c r="A267" s="8">
        <v>3</v>
      </c>
      <c r="B267" s="38"/>
      <c r="C267" s="32" t="s">
        <v>247</v>
      </c>
      <c r="D267" s="12">
        <v>57437368</v>
      </c>
      <c r="E267" s="41"/>
      <c r="F267" s="32"/>
      <c r="G267" s="16">
        <f t="shared" si="15"/>
        <v>312500</v>
      </c>
    </row>
    <row r="268" spans="1:7" x14ac:dyDescent="0.25">
      <c r="A268" s="8">
        <v>4</v>
      </c>
      <c r="B268" s="38"/>
      <c r="C268" s="32" t="s">
        <v>248</v>
      </c>
      <c r="D268" s="12">
        <v>1082966571</v>
      </c>
      <c r="E268" s="41"/>
      <c r="F268" s="32"/>
      <c r="G268" s="16">
        <f t="shared" si="15"/>
        <v>312500</v>
      </c>
    </row>
    <row r="269" spans="1:7" x14ac:dyDescent="0.25">
      <c r="A269" s="8">
        <v>5</v>
      </c>
      <c r="B269" s="38"/>
      <c r="C269" s="32" t="s">
        <v>249</v>
      </c>
      <c r="D269" s="12">
        <v>57414787</v>
      </c>
      <c r="E269" s="41"/>
      <c r="F269" s="32"/>
      <c r="G269" s="16">
        <f t="shared" si="15"/>
        <v>312500</v>
      </c>
    </row>
    <row r="270" spans="1:7" x14ac:dyDescent="0.25">
      <c r="A270" s="8">
        <v>6</v>
      </c>
      <c r="B270" s="38"/>
      <c r="C270" s="32" t="s">
        <v>250</v>
      </c>
      <c r="D270" s="12">
        <v>32730384</v>
      </c>
      <c r="E270" s="41"/>
      <c r="F270" s="32"/>
      <c r="G270" s="16">
        <f t="shared" si="15"/>
        <v>312500</v>
      </c>
    </row>
    <row r="271" spans="1:7" x14ac:dyDescent="0.25">
      <c r="A271" s="8">
        <v>7</v>
      </c>
      <c r="B271" s="38"/>
      <c r="C271" s="32" t="s">
        <v>251</v>
      </c>
      <c r="D271" s="12">
        <v>22444061</v>
      </c>
      <c r="E271" s="41"/>
      <c r="F271" s="32"/>
      <c r="G271" s="16">
        <f t="shared" si="15"/>
        <v>312500</v>
      </c>
    </row>
    <row r="272" spans="1:7" x14ac:dyDescent="0.25">
      <c r="A272" s="8">
        <v>8</v>
      </c>
      <c r="B272" s="38"/>
      <c r="C272" s="32" t="s">
        <v>252</v>
      </c>
      <c r="D272" s="12">
        <v>57414810</v>
      </c>
      <c r="E272" s="41"/>
      <c r="F272" s="32"/>
      <c r="G272" s="16">
        <f t="shared" si="15"/>
        <v>312500</v>
      </c>
    </row>
    <row r="273" spans="1:7" x14ac:dyDescent="0.25">
      <c r="A273" s="35" t="s">
        <v>7</v>
      </c>
      <c r="B273" s="36"/>
      <c r="C273" s="36"/>
      <c r="D273" s="36"/>
      <c r="E273" s="36"/>
      <c r="F273" s="37"/>
      <c r="G273" s="15">
        <f>SUM(G265:G272)</f>
        <v>2500000</v>
      </c>
    </row>
    <row r="274" spans="1:7" ht="30" x14ac:dyDescent="0.25">
      <c r="A274" s="1" t="s">
        <v>5</v>
      </c>
      <c r="B274" s="1" t="s">
        <v>0</v>
      </c>
      <c r="C274" s="3" t="s">
        <v>3</v>
      </c>
      <c r="D274" s="4" t="s">
        <v>9</v>
      </c>
      <c r="E274" s="1" t="s">
        <v>1</v>
      </c>
      <c r="F274" s="5" t="s">
        <v>2</v>
      </c>
      <c r="G274" s="6" t="s">
        <v>4</v>
      </c>
    </row>
    <row r="275" spans="1:7" x14ac:dyDescent="0.25">
      <c r="A275" s="8">
        <v>1</v>
      </c>
      <c r="B275" s="38" t="s">
        <v>265</v>
      </c>
      <c r="C275" s="32" t="s">
        <v>266</v>
      </c>
      <c r="D275" s="12">
        <v>36667719</v>
      </c>
      <c r="E275" s="41" t="s">
        <v>272</v>
      </c>
      <c r="F275" s="32"/>
      <c r="G275" s="16">
        <f t="shared" ref="G275:G281" si="16">2500000/7</f>
        <v>357142.85714285716</v>
      </c>
    </row>
    <row r="276" spans="1:7" x14ac:dyDescent="0.25">
      <c r="A276" s="8">
        <v>2</v>
      </c>
      <c r="B276" s="38"/>
      <c r="C276" s="32" t="s">
        <v>267</v>
      </c>
      <c r="D276" s="12">
        <v>39003833</v>
      </c>
      <c r="E276" s="41"/>
      <c r="F276" s="32"/>
      <c r="G276" s="16">
        <f t="shared" si="16"/>
        <v>357142.85714285716</v>
      </c>
    </row>
    <row r="277" spans="1:7" x14ac:dyDescent="0.25">
      <c r="A277" s="8">
        <v>3</v>
      </c>
      <c r="B277" s="38"/>
      <c r="C277" s="32" t="s">
        <v>268</v>
      </c>
      <c r="D277" s="12">
        <v>32755220</v>
      </c>
      <c r="E277" s="41"/>
      <c r="F277" s="32"/>
      <c r="G277" s="16">
        <f t="shared" si="16"/>
        <v>357142.85714285716</v>
      </c>
    </row>
    <row r="278" spans="1:7" x14ac:dyDescent="0.25">
      <c r="A278" s="8">
        <v>4</v>
      </c>
      <c r="B278" s="38"/>
      <c r="C278" s="32" t="s">
        <v>269</v>
      </c>
      <c r="D278" s="12">
        <v>36721955</v>
      </c>
      <c r="E278" s="41"/>
      <c r="F278" s="32"/>
      <c r="G278" s="16">
        <f t="shared" si="16"/>
        <v>357142.85714285716</v>
      </c>
    </row>
    <row r="279" spans="1:7" x14ac:dyDescent="0.25">
      <c r="A279" s="8">
        <v>5</v>
      </c>
      <c r="B279" s="38"/>
      <c r="C279" s="32" t="s">
        <v>270</v>
      </c>
      <c r="D279" s="12">
        <v>39056203</v>
      </c>
      <c r="E279" s="41"/>
      <c r="F279" s="32"/>
      <c r="G279" s="16">
        <f t="shared" si="16"/>
        <v>357142.85714285716</v>
      </c>
    </row>
    <row r="280" spans="1:7" x14ac:dyDescent="0.25">
      <c r="A280" s="8">
        <v>6</v>
      </c>
      <c r="B280" s="38"/>
      <c r="C280" s="32" t="s">
        <v>271</v>
      </c>
      <c r="D280" s="12">
        <v>57443100</v>
      </c>
      <c r="E280" s="41"/>
      <c r="F280" s="32"/>
      <c r="G280" s="16">
        <f t="shared" si="16"/>
        <v>357142.85714285716</v>
      </c>
    </row>
    <row r="281" spans="1:7" x14ac:dyDescent="0.25">
      <c r="A281" s="8">
        <v>7</v>
      </c>
      <c r="B281" s="38"/>
      <c r="C281" s="32" t="s">
        <v>272</v>
      </c>
      <c r="D281" s="12">
        <v>49605344</v>
      </c>
      <c r="E281" s="41"/>
      <c r="F281" s="32"/>
      <c r="G281" s="16">
        <f t="shared" si="16"/>
        <v>357142.85714285716</v>
      </c>
    </row>
    <row r="282" spans="1:7" x14ac:dyDescent="0.25">
      <c r="A282" s="35" t="s">
        <v>7</v>
      </c>
      <c r="B282" s="36"/>
      <c r="C282" s="36"/>
      <c r="D282" s="36"/>
      <c r="E282" s="36"/>
      <c r="F282" s="37"/>
      <c r="G282" s="15">
        <f>SUM(G275:G281)</f>
        <v>2500000.0000000005</v>
      </c>
    </row>
    <row r="283" spans="1:7" ht="30" x14ac:dyDescent="0.25">
      <c r="A283" s="1" t="s">
        <v>5</v>
      </c>
      <c r="B283" s="1" t="s">
        <v>0</v>
      </c>
      <c r="C283" s="3" t="s">
        <v>3</v>
      </c>
      <c r="D283" s="4" t="s">
        <v>9</v>
      </c>
      <c r="E283" s="1" t="s">
        <v>1</v>
      </c>
      <c r="F283" s="5" t="s">
        <v>2</v>
      </c>
      <c r="G283" s="6" t="s">
        <v>4</v>
      </c>
    </row>
    <row r="284" spans="1:7" x14ac:dyDescent="0.25">
      <c r="A284" s="8">
        <v>1</v>
      </c>
      <c r="B284" s="38" t="s">
        <v>273</v>
      </c>
      <c r="C284" s="32" t="s">
        <v>274</v>
      </c>
      <c r="D284" s="12">
        <v>57400961</v>
      </c>
      <c r="E284" s="41" t="s">
        <v>277</v>
      </c>
      <c r="F284" s="32"/>
      <c r="G284" s="16">
        <f t="shared" ref="G284:G299" si="17">2500000/16</f>
        <v>156250</v>
      </c>
    </row>
    <row r="285" spans="1:7" x14ac:dyDescent="0.25">
      <c r="A285" s="8">
        <v>2</v>
      </c>
      <c r="B285" s="38"/>
      <c r="C285" s="32" t="s">
        <v>275</v>
      </c>
      <c r="D285" s="12">
        <v>57421802</v>
      </c>
      <c r="E285" s="41"/>
      <c r="F285" s="32"/>
      <c r="G285" s="16">
        <f t="shared" si="17"/>
        <v>156250</v>
      </c>
    </row>
    <row r="286" spans="1:7" x14ac:dyDescent="0.25">
      <c r="A286" s="8">
        <v>3</v>
      </c>
      <c r="B286" s="38"/>
      <c r="C286" s="32" t="s">
        <v>276</v>
      </c>
      <c r="D286" s="12">
        <v>57421669</v>
      </c>
      <c r="E286" s="41"/>
      <c r="F286" s="32"/>
      <c r="G286" s="16">
        <f t="shared" si="17"/>
        <v>156250</v>
      </c>
    </row>
    <row r="287" spans="1:7" x14ac:dyDescent="0.25">
      <c r="A287" s="8">
        <v>4</v>
      </c>
      <c r="B287" s="38"/>
      <c r="C287" s="32" t="s">
        <v>277</v>
      </c>
      <c r="D287" s="12">
        <v>57422416</v>
      </c>
      <c r="E287" s="41"/>
      <c r="F287" s="32"/>
      <c r="G287" s="16">
        <f t="shared" si="17"/>
        <v>156250</v>
      </c>
    </row>
    <row r="288" spans="1:7" x14ac:dyDescent="0.25">
      <c r="A288" s="8">
        <v>5</v>
      </c>
      <c r="B288" s="38"/>
      <c r="C288" s="32" t="s">
        <v>278</v>
      </c>
      <c r="D288" s="12">
        <v>57404912</v>
      </c>
      <c r="E288" s="41"/>
      <c r="F288" s="32"/>
      <c r="G288" s="16">
        <f t="shared" si="17"/>
        <v>156250</v>
      </c>
    </row>
    <row r="289" spans="1:7" x14ac:dyDescent="0.25">
      <c r="A289" s="8">
        <v>6</v>
      </c>
      <c r="B289" s="38"/>
      <c r="C289" s="32" t="s">
        <v>279</v>
      </c>
      <c r="D289" s="12">
        <v>57446820</v>
      </c>
      <c r="E289" s="41"/>
      <c r="F289" s="32"/>
      <c r="G289" s="16">
        <f t="shared" si="17"/>
        <v>156250</v>
      </c>
    </row>
    <row r="290" spans="1:7" x14ac:dyDescent="0.25">
      <c r="A290" s="8">
        <v>7</v>
      </c>
      <c r="B290" s="38"/>
      <c r="C290" s="32" t="s">
        <v>280</v>
      </c>
      <c r="D290" s="12">
        <v>57302226</v>
      </c>
      <c r="E290" s="41"/>
      <c r="F290" s="32"/>
      <c r="G290" s="16">
        <f t="shared" si="17"/>
        <v>156250</v>
      </c>
    </row>
    <row r="291" spans="1:7" x14ac:dyDescent="0.25">
      <c r="A291" s="8">
        <v>8</v>
      </c>
      <c r="B291" s="38"/>
      <c r="C291" s="32" t="s">
        <v>281</v>
      </c>
      <c r="D291" s="12">
        <v>19100877</v>
      </c>
      <c r="E291" s="41"/>
      <c r="F291" s="32"/>
      <c r="G291" s="16">
        <f t="shared" si="17"/>
        <v>156250</v>
      </c>
    </row>
    <row r="292" spans="1:7" x14ac:dyDescent="0.25">
      <c r="A292" s="8">
        <v>9</v>
      </c>
      <c r="B292" s="38"/>
      <c r="C292" s="32" t="s">
        <v>282</v>
      </c>
      <c r="D292" s="12">
        <v>26689307</v>
      </c>
      <c r="E292" s="41"/>
      <c r="F292" s="32"/>
      <c r="G292" s="16">
        <f t="shared" si="17"/>
        <v>156250</v>
      </c>
    </row>
    <row r="293" spans="1:7" x14ac:dyDescent="0.25">
      <c r="A293" s="8">
        <v>10</v>
      </c>
      <c r="B293" s="38"/>
      <c r="C293" s="32" t="s">
        <v>283</v>
      </c>
      <c r="D293" s="12">
        <v>1081791130</v>
      </c>
      <c r="E293" s="41"/>
      <c r="F293" s="32"/>
      <c r="G293" s="16">
        <f t="shared" si="17"/>
        <v>156250</v>
      </c>
    </row>
    <row r="294" spans="1:7" x14ac:dyDescent="0.25">
      <c r="A294" s="8">
        <v>11</v>
      </c>
      <c r="B294" s="38"/>
      <c r="C294" s="32" t="s">
        <v>284</v>
      </c>
      <c r="D294" s="12">
        <v>57421448</v>
      </c>
      <c r="E294" s="41"/>
      <c r="F294" s="32"/>
      <c r="G294" s="16">
        <f t="shared" si="17"/>
        <v>156250</v>
      </c>
    </row>
    <row r="295" spans="1:7" x14ac:dyDescent="0.25">
      <c r="A295" s="8">
        <v>12</v>
      </c>
      <c r="B295" s="38"/>
      <c r="C295" s="32" t="s">
        <v>285</v>
      </c>
      <c r="D295" s="12">
        <v>57450585</v>
      </c>
      <c r="E295" s="41"/>
      <c r="F295" s="32"/>
      <c r="G295" s="16">
        <f t="shared" si="17"/>
        <v>156250</v>
      </c>
    </row>
    <row r="296" spans="1:7" x14ac:dyDescent="0.25">
      <c r="A296" s="8">
        <v>13</v>
      </c>
      <c r="B296" s="38"/>
      <c r="C296" s="32" t="s">
        <v>286</v>
      </c>
      <c r="D296" s="12">
        <v>39030781</v>
      </c>
      <c r="E296" s="41"/>
      <c r="F296" s="32"/>
      <c r="G296" s="16">
        <f t="shared" si="17"/>
        <v>156250</v>
      </c>
    </row>
    <row r="297" spans="1:7" x14ac:dyDescent="0.25">
      <c r="A297" s="8">
        <v>14</v>
      </c>
      <c r="B297" s="38"/>
      <c r="C297" s="32" t="s">
        <v>287</v>
      </c>
      <c r="D297" s="12">
        <v>26689846</v>
      </c>
      <c r="E297" s="41"/>
      <c r="F297" s="32"/>
      <c r="G297" s="16">
        <f t="shared" si="17"/>
        <v>156250</v>
      </c>
    </row>
    <row r="298" spans="1:7" x14ac:dyDescent="0.25">
      <c r="A298" s="8">
        <v>15</v>
      </c>
      <c r="B298" s="38"/>
      <c r="C298" s="32" t="s">
        <v>288</v>
      </c>
      <c r="D298" s="12">
        <v>57425231</v>
      </c>
      <c r="E298" s="41"/>
      <c r="F298" s="32"/>
      <c r="G298" s="16">
        <f t="shared" si="17"/>
        <v>156250</v>
      </c>
    </row>
    <row r="299" spans="1:7" x14ac:dyDescent="0.25">
      <c r="A299" s="8">
        <v>16</v>
      </c>
      <c r="B299" s="38"/>
      <c r="C299" s="32" t="s">
        <v>289</v>
      </c>
      <c r="D299" s="12">
        <v>57422488</v>
      </c>
      <c r="E299" s="41"/>
      <c r="F299" s="32"/>
      <c r="G299" s="16">
        <f t="shared" si="17"/>
        <v>156250</v>
      </c>
    </row>
    <row r="300" spans="1:7" x14ac:dyDescent="0.25">
      <c r="A300" s="35" t="s">
        <v>7</v>
      </c>
      <c r="B300" s="36"/>
      <c r="C300" s="36"/>
      <c r="D300" s="36"/>
      <c r="E300" s="36"/>
      <c r="F300" s="37"/>
      <c r="G300" s="15">
        <f>SUM(G284:G299)</f>
        <v>2500000</v>
      </c>
    </row>
    <row r="301" spans="1:7" ht="30" x14ac:dyDescent="0.25">
      <c r="A301" s="1" t="s">
        <v>5</v>
      </c>
      <c r="B301" s="1" t="s">
        <v>0</v>
      </c>
      <c r="C301" s="3" t="s">
        <v>3</v>
      </c>
      <c r="D301" s="4" t="s">
        <v>9</v>
      </c>
      <c r="E301" s="1" t="s">
        <v>1</v>
      </c>
      <c r="F301" s="5" t="s">
        <v>2</v>
      </c>
      <c r="G301" s="6" t="s">
        <v>4</v>
      </c>
    </row>
    <row r="302" spans="1:7" x14ac:dyDescent="0.25">
      <c r="A302" s="8">
        <v>1</v>
      </c>
      <c r="B302" s="38" t="s">
        <v>1654</v>
      </c>
      <c r="C302" s="32" t="s">
        <v>290</v>
      </c>
      <c r="D302" s="12">
        <v>26689525</v>
      </c>
      <c r="E302" s="38" t="s">
        <v>301</v>
      </c>
      <c r="F302" s="17"/>
      <c r="G302" s="16">
        <f t="shared" ref="G302:G318" si="18">2500000/17</f>
        <v>147058.82352941178</v>
      </c>
    </row>
    <row r="303" spans="1:7" x14ac:dyDescent="0.25">
      <c r="A303" s="8">
        <v>2</v>
      </c>
      <c r="B303" s="38"/>
      <c r="C303" s="32" t="s">
        <v>291</v>
      </c>
      <c r="D303" s="12">
        <v>57421862</v>
      </c>
      <c r="E303" s="38"/>
      <c r="F303" s="17"/>
      <c r="G303" s="16">
        <f t="shared" si="18"/>
        <v>147058.82352941178</v>
      </c>
    </row>
    <row r="304" spans="1:7" x14ac:dyDescent="0.25">
      <c r="A304" s="8">
        <v>3</v>
      </c>
      <c r="B304" s="38"/>
      <c r="C304" s="32" t="s">
        <v>292</v>
      </c>
      <c r="D304" s="12">
        <v>49723175</v>
      </c>
      <c r="E304" s="38"/>
      <c r="F304" s="17"/>
      <c r="G304" s="16">
        <f t="shared" si="18"/>
        <v>147058.82352941178</v>
      </c>
    </row>
    <row r="305" spans="1:7" x14ac:dyDescent="0.25">
      <c r="A305" s="8">
        <v>4</v>
      </c>
      <c r="B305" s="38"/>
      <c r="C305" s="32" t="s">
        <v>293</v>
      </c>
      <c r="D305" s="12">
        <v>57422623</v>
      </c>
      <c r="E305" s="38"/>
      <c r="F305" s="17"/>
      <c r="G305" s="16">
        <f t="shared" si="18"/>
        <v>147058.82352941178</v>
      </c>
    </row>
    <row r="306" spans="1:7" x14ac:dyDescent="0.25">
      <c r="A306" s="8">
        <v>5</v>
      </c>
      <c r="B306" s="38"/>
      <c r="C306" s="32" t="s">
        <v>294</v>
      </c>
      <c r="D306" s="12">
        <v>57421286</v>
      </c>
      <c r="E306" s="38"/>
      <c r="F306" s="17"/>
      <c r="G306" s="16">
        <f t="shared" si="18"/>
        <v>147058.82352941178</v>
      </c>
    </row>
    <row r="307" spans="1:7" x14ac:dyDescent="0.25">
      <c r="A307" s="8">
        <v>6</v>
      </c>
      <c r="B307" s="38"/>
      <c r="C307" s="32" t="s">
        <v>295</v>
      </c>
      <c r="D307" s="12">
        <v>26689006</v>
      </c>
      <c r="E307" s="38"/>
      <c r="F307" s="17"/>
      <c r="G307" s="16">
        <f t="shared" si="18"/>
        <v>147058.82352941178</v>
      </c>
    </row>
    <row r="308" spans="1:7" x14ac:dyDescent="0.25">
      <c r="A308" s="8">
        <v>7</v>
      </c>
      <c r="B308" s="38"/>
      <c r="C308" s="32" t="s">
        <v>296</v>
      </c>
      <c r="D308" s="12">
        <v>57421910</v>
      </c>
      <c r="E308" s="38"/>
      <c r="F308" s="17"/>
      <c r="G308" s="16">
        <f t="shared" si="18"/>
        <v>147058.82352941178</v>
      </c>
    </row>
    <row r="309" spans="1:7" x14ac:dyDescent="0.25">
      <c r="A309" s="8">
        <v>8</v>
      </c>
      <c r="B309" s="38"/>
      <c r="C309" s="32" t="s">
        <v>297</v>
      </c>
      <c r="D309" s="12">
        <v>19611919</v>
      </c>
      <c r="E309" s="38"/>
      <c r="F309" s="17"/>
      <c r="G309" s="16">
        <f t="shared" si="18"/>
        <v>147058.82352941178</v>
      </c>
    </row>
    <row r="310" spans="1:7" x14ac:dyDescent="0.25">
      <c r="A310" s="8">
        <v>9</v>
      </c>
      <c r="B310" s="38"/>
      <c r="C310" s="32" t="s">
        <v>298</v>
      </c>
      <c r="D310" s="12">
        <v>12559463</v>
      </c>
      <c r="E310" s="38"/>
      <c r="F310" s="17"/>
      <c r="G310" s="16">
        <f t="shared" si="18"/>
        <v>147058.82352941178</v>
      </c>
    </row>
    <row r="311" spans="1:7" x14ac:dyDescent="0.25">
      <c r="A311" s="8">
        <v>10</v>
      </c>
      <c r="B311" s="38"/>
      <c r="C311" s="32" t="s">
        <v>299</v>
      </c>
      <c r="D311" s="12">
        <v>19613341</v>
      </c>
      <c r="E311" s="38"/>
      <c r="F311" s="17"/>
      <c r="G311" s="16">
        <f t="shared" si="18"/>
        <v>147058.82352941178</v>
      </c>
    </row>
    <row r="312" spans="1:7" x14ac:dyDescent="0.25">
      <c r="A312" s="8">
        <v>11</v>
      </c>
      <c r="B312" s="38"/>
      <c r="C312" s="32" t="s">
        <v>300</v>
      </c>
      <c r="D312" s="12">
        <v>57421619</v>
      </c>
      <c r="E312" s="38"/>
      <c r="F312" s="17"/>
      <c r="G312" s="16">
        <f t="shared" si="18"/>
        <v>147058.82352941178</v>
      </c>
    </row>
    <row r="313" spans="1:7" x14ac:dyDescent="0.25">
      <c r="A313" s="8">
        <v>12</v>
      </c>
      <c r="B313" s="38"/>
      <c r="C313" s="32" t="s">
        <v>301</v>
      </c>
      <c r="D313" s="12">
        <v>57415288</v>
      </c>
      <c r="E313" s="38"/>
      <c r="F313" s="17"/>
      <c r="G313" s="16">
        <f t="shared" si="18"/>
        <v>147058.82352941178</v>
      </c>
    </row>
    <row r="314" spans="1:7" x14ac:dyDescent="0.25">
      <c r="A314" s="8">
        <v>13</v>
      </c>
      <c r="B314" s="38"/>
      <c r="C314" s="32" t="s">
        <v>302</v>
      </c>
      <c r="D314" s="12">
        <v>57423787</v>
      </c>
      <c r="E314" s="38"/>
      <c r="F314" s="17"/>
      <c r="G314" s="16">
        <f t="shared" si="18"/>
        <v>147058.82352941178</v>
      </c>
    </row>
    <row r="315" spans="1:7" x14ac:dyDescent="0.25">
      <c r="A315" s="8">
        <v>14</v>
      </c>
      <c r="B315" s="38"/>
      <c r="C315" s="32" t="s">
        <v>303</v>
      </c>
      <c r="D315" s="12">
        <v>26689398</v>
      </c>
      <c r="E315" s="38"/>
      <c r="F315" s="17"/>
      <c r="G315" s="16">
        <f t="shared" si="18"/>
        <v>147058.82352941178</v>
      </c>
    </row>
    <row r="316" spans="1:7" x14ac:dyDescent="0.25">
      <c r="A316" s="8">
        <v>15</v>
      </c>
      <c r="B316" s="38"/>
      <c r="C316" s="32" t="s">
        <v>304</v>
      </c>
      <c r="D316" s="12">
        <v>26689054</v>
      </c>
      <c r="E316" s="38"/>
      <c r="F316" s="17"/>
      <c r="G316" s="16">
        <f t="shared" si="18"/>
        <v>147058.82352941178</v>
      </c>
    </row>
    <row r="317" spans="1:7" x14ac:dyDescent="0.25">
      <c r="A317" s="8">
        <v>16</v>
      </c>
      <c r="B317" s="38"/>
      <c r="C317" s="32" t="s">
        <v>305</v>
      </c>
      <c r="D317" s="12">
        <v>26688903</v>
      </c>
      <c r="E317" s="38"/>
      <c r="F317" s="17"/>
      <c r="G317" s="16">
        <f t="shared" si="18"/>
        <v>147058.82352941178</v>
      </c>
    </row>
    <row r="318" spans="1:7" x14ac:dyDescent="0.25">
      <c r="A318" s="8">
        <v>17</v>
      </c>
      <c r="B318" s="38"/>
      <c r="C318" s="32" t="s">
        <v>306</v>
      </c>
      <c r="D318" s="12">
        <v>39033077</v>
      </c>
      <c r="E318" s="38"/>
      <c r="F318" s="17"/>
      <c r="G318" s="16">
        <f t="shared" si="18"/>
        <v>147058.82352941178</v>
      </c>
    </row>
    <row r="319" spans="1:7" x14ac:dyDescent="0.25">
      <c r="A319" s="35" t="s">
        <v>7</v>
      </c>
      <c r="B319" s="36"/>
      <c r="C319" s="36"/>
      <c r="D319" s="36"/>
      <c r="E319" s="36"/>
      <c r="F319" s="37"/>
      <c r="G319" s="15">
        <f>SUM(G302:G318)</f>
        <v>2500000</v>
      </c>
    </row>
    <row r="320" spans="1:7" ht="30" x14ac:dyDescent="0.25">
      <c r="A320" s="1" t="s">
        <v>5</v>
      </c>
      <c r="B320" s="1" t="s">
        <v>0</v>
      </c>
      <c r="C320" s="3" t="s">
        <v>3</v>
      </c>
      <c r="D320" s="4" t="s">
        <v>9</v>
      </c>
      <c r="E320" s="1" t="s">
        <v>1</v>
      </c>
      <c r="F320" s="5" t="s">
        <v>2</v>
      </c>
      <c r="G320" s="6" t="s">
        <v>4</v>
      </c>
    </row>
    <row r="321" spans="1:7" x14ac:dyDescent="0.25">
      <c r="A321" s="18">
        <v>1</v>
      </c>
      <c r="B321" s="38" t="s">
        <v>307</v>
      </c>
      <c r="C321" s="32" t="s">
        <v>308</v>
      </c>
      <c r="D321" s="12">
        <v>1051654381</v>
      </c>
      <c r="E321" s="38" t="s">
        <v>308</v>
      </c>
      <c r="F321" s="17"/>
      <c r="G321" s="16">
        <f t="shared" ref="G321:G343" si="19">2500000/23</f>
        <v>108695.65217391304</v>
      </c>
    </row>
    <row r="322" spans="1:7" x14ac:dyDescent="0.25">
      <c r="A322" s="18">
        <v>2</v>
      </c>
      <c r="B322" s="38"/>
      <c r="C322" s="32" t="s">
        <v>309</v>
      </c>
      <c r="D322" s="12">
        <v>57412082</v>
      </c>
      <c r="E322" s="38"/>
      <c r="F322" s="17"/>
      <c r="G322" s="16">
        <f t="shared" si="19"/>
        <v>108695.65217391304</v>
      </c>
    </row>
    <row r="323" spans="1:7" x14ac:dyDescent="0.25">
      <c r="A323" s="18">
        <v>3</v>
      </c>
      <c r="B323" s="38"/>
      <c r="C323" s="32" t="s">
        <v>310</v>
      </c>
      <c r="D323" s="12">
        <v>26917899</v>
      </c>
      <c r="E323" s="38"/>
      <c r="F323" s="17"/>
      <c r="G323" s="16">
        <f t="shared" si="19"/>
        <v>108695.65217391304</v>
      </c>
    </row>
    <row r="324" spans="1:7" x14ac:dyDescent="0.25">
      <c r="A324" s="18">
        <v>4</v>
      </c>
      <c r="B324" s="38"/>
      <c r="C324" s="32" t="s">
        <v>311</v>
      </c>
      <c r="D324" s="12">
        <v>57461822</v>
      </c>
      <c r="E324" s="38"/>
      <c r="F324" s="17"/>
      <c r="G324" s="16">
        <f t="shared" si="19"/>
        <v>108695.65217391304</v>
      </c>
    </row>
    <row r="325" spans="1:7" x14ac:dyDescent="0.25">
      <c r="A325" s="18">
        <v>5</v>
      </c>
      <c r="B325" s="38"/>
      <c r="C325" s="32" t="s">
        <v>312</v>
      </c>
      <c r="D325" s="12">
        <v>7633834</v>
      </c>
      <c r="E325" s="38"/>
      <c r="F325" s="17"/>
      <c r="G325" s="16">
        <f t="shared" si="19"/>
        <v>108695.65217391304</v>
      </c>
    </row>
    <row r="326" spans="1:7" x14ac:dyDescent="0.25">
      <c r="A326" s="18">
        <v>6</v>
      </c>
      <c r="B326" s="38"/>
      <c r="C326" s="32" t="s">
        <v>313</v>
      </c>
      <c r="D326" s="12">
        <v>72158686</v>
      </c>
      <c r="E326" s="38"/>
      <c r="F326" s="17"/>
      <c r="G326" s="16">
        <f t="shared" si="19"/>
        <v>108695.65217391304</v>
      </c>
    </row>
    <row r="327" spans="1:7" x14ac:dyDescent="0.25">
      <c r="A327" s="18">
        <v>7</v>
      </c>
      <c r="B327" s="38"/>
      <c r="C327" s="32" t="s">
        <v>315</v>
      </c>
      <c r="D327" s="12">
        <v>57414104</v>
      </c>
      <c r="E327" s="38"/>
      <c r="F327" s="17"/>
      <c r="G327" s="16">
        <f t="shared" si="19"/>
        <v>108695.65217391304</v>
      </c>
    </row>
    <row r="328" spans="1:7" x14ac:dyDescent="0.25">
      <c r="A328" s="18">
        <v>8</v>
      </c>
      <c r="B328" s="38"/>
      <c r="C328" s="32" t="s">
        <v>314</v>
      </c>
      <c r="D328" s="12">
        <v>57447308</v>
      </c>
      <c r="E328" s="38"/>
      <c r="F328" s="17"/>
      <c r="G328" s="16">
        <f t="shared" si="19"/>
        <v>108695.65217391304</v>
      </c>
    </row>
    <row r="329" spans="1:7" x14ac:dyDescent="0.25">
      <c r="A329" s="18">
        <v>9</v>
      </c>
      <c r="B329" s="38"/>
      <c r="C329" s="32" t="s">
        <v>316</v>
      </c>
      <c r="D329" s="12">
        <v>36724837</v>
      </c>
      <c r="E329" s="38"/>
      <c r="F329" s="17"/>
      <c r="G329" s="16">
        <f t="shared" si="19"/>
        <v>108695.65217391304</v>
      </c>
    </row>
    <row r="330" spans="1:7" x14ac:dyDescent="0.25">
      <c r="A330" s="18">
        <v>10</v>
      </c>
      <c r="B330" s="38"/>
      <c r="C330" s="32" t="s">
        <v>317</v>
      </c>
      <c r="D330" s="12">
        <v>19535592</v>
      </c>
      <c r="E330" s="38"/>
      <c r="F330" s="17"/>
      <c r="G330" s="16">
        <f t="shared" si="19"/>
        <v>108695.65217391304</v>
      </c>
    </row>
    <row r="331" spans="1:7" x14ac:dyDescent="0.25">
      <c r="A331" s="18">
        <v>11</v>
      </c>
      <c r="B331" s="38"/>
      <c r="C331" s="32" t="s">
        <v>318</v>
      </c>
      <c r="D331" s="12">
        <v>57401619</v>
      </c>
      <c r="E331" s="38"/>
      <c r="F331" s="17"/>
      <c r="G331" s="16">
        <f t="shared" si="19"/>
        <v>108695.65217391304</v>
      </c>
    </row>
    <row r="332" spans="1:7" x14ac:dyDescent="0.25">
      <c r="A332" s="18">
        <v>12</v>
      </c>
      <c r="B332" s="38"/>
      <c r="C332" s="32" t="s">
        <v>319</v>
      </c>
      <c r="D332" s="12">
        <v>1128104634</v>
      </c>
      <c r="E332" s="38"/>
      <c r="F332" s="17"/>
      <c r="G332" s="16">
        <f t="shared" si="19"/>
        <v>108695.65217391304</v>
      </c>
    </row>
    <row r="333" spans="1:7" x14ac:dyDescent="0.25">
      <c r="A333" s="18">
        <v>13</v>
      </c>
      <c r="B333" s="38"/>
      <c r="C333" s="32" t="s">
        <v>320</v>
      </c>
      <c r="D333" s="12">
        <v>57466579</v>
      </c>
      <c r="E333" s="38"/>
      <c r="F333" s="17"/>
      <c r="G333" s="16">
        <f t="shared" si="19"/>
        <v>108695.65217391304</v>
      </c>
    </row>
    <row r="334" spans="1:7" x14ac:dyDescent="0.25">
      <c r="A334" s="18">
        <v>14</v>
      </c>
      <c r="B334" s="38"/>
      <c r="C334" s="32" t="s">
        <v>321</v>
      </c>
      <c r="D334" s="12">
        <v>57292106</v>
      </c>
      <c r="E334" s="38"/>
      <c r="F334" s="17"/>
      <c r="G334" s="16">
        <f t="shared" si="19"/>
        <v>108695.65217391304</v>
      </c>
    </row>
    <row r="335" spans="1:7" x14ac:dyDescent="0.25">
      <c r="A335" s="18">
        <v>15</v>
      </c>
      <c r="B335" s="38"/>
      <c r="C335" s="32" t="s">
        <v>322</v>
      </c>
      <c r="D335" s="12">
        <v>8771290</v>
      </c>
      <c r="E335" s="38"/>
      <c r="F335" s="17"/>
      <c r="G335" s="16">
        <f t="shared" si="19"/>
        <v>108695.65217391304</v>
      </c>
    </row>
    <row r="336" spans="1:7" x14ac:dyDescent="0.25">
      <c r="A336" s="18">
        <v>16</v>
      </c>
      <c r="B336" s="38"/>
      <c r="C336" s="32" t="s">
        <v>430</v>
      </c>
      <c r="D336" s="12">
        <v>39059001</v>
      </c>
      <c r="E336" s="38"/>
      <c r="F336" s="17"/>
      <c r="G336" s="16">
        <f t="shared" si="19"/>
        <v>108695.65217391304</v>
      </c>
    </row>
    <row r="337" spans="1:7" x14ac:dyDescent="0.25">
      <c r="A337" s="18">
        <v>17</v>
      </c>
      <c r="B337" s="38"/>
      <c r="C337" s="32" t="s">
        <v>323</v>
      </c>
      <c r="D337" s="12">
        <v>57418439</v>
      </c>
      <c r="E337" s="38"/>
      <c r="F337" s="17"/>
      <c r="G337" s="16">
        <f t="shared" si="19"/>
        <v>108695.65217391304</v>
      </c>
    </row>
    <row r="338" spans="1:7" x14ac:dyDescent="0.25">
      <c r="A338" s="18">
        <v>18</v>
      </c>
      <c r="B338" s="38"/>
      <c r="C338" s="32" t="s">
        <v>324</v>
      </c>
      <c r="D338" s="12">
        <v>36665974</v>
      </c>
      <c r="E338" s="38"/>
      <c r="F338" s="17"/>
      <c r="G338" s="16">
        <f t="shared" si="19"/>
        <v>108695.65217391304</v>
      </c>
    </row>
    <row r="339" spans="1:7" x14ac:dyDescent="0.25">
      <c r="A339" s="18">
        <v>19</v>
      </c>
      <c r="B339" s="38"/>
      <c r="C339" s="32" t="s">
        <v>325</v>
      </c>
      <c r="D339" s="12">
        <v>36454399</v>
      </c>
      <c r="E339" s="38"/>
      <c r="F339" s="17"/>
      <c r="G339" s="16">
        <f t="shared" si="19"/>
        <v>108695.65217391304</v>
      </c>
    </row>
    <row r="340" spans="1:7" x14ac:dyDescent="0.25">
      <c r="A340" s="18">
        <v>20</v>
      </c>
      <c r="B340" s="38"/>
      <c r="C340" s="32" t="s">
        <v>326</v>
      </c>
      <c r="D340" s="12">
        <v>57434176</v>
      </c>
      <c r="E340" s="38"/>
      <c r="F340" s="17"/>
      <c r="G340" s="16">
        <f t="shared" si="19"/>
        <v>108695.65217391304</v>
      </c>
    </row>
    <row r="341" spans="1:7" x14ac:dyDescent="0.25">
      <c r="A341" s="18">
        <v>21</v>
      </c>
      <c r="B341" s="38"/>
      <c r="C341" s="32" t="s">
        <v>327</v>
      </c>
      <c r="D341" s="12">
        <v>12550284</v>
      </c>
      <c r="E341" s="38"/>
      <c r="F341" s="17"/>
      <c r="G341" s="16">
        <f t="shared" si="19"/>
        <v>108695.65217391304</v>
      </c>
    </row>
    <row r="342" spans="1:7" x14ac:dyDescent="0.25">
      <c r="A342" s="18">
        <v>22</v>
      </c>
      <c r="B342" s="38"/>
      <c r="C342" s="32" t="s">
        <v>328</v>
      </c>
      <c r="D342" s="12">
        <v>26927012</v>
      </c>
      <c r="E342" s="38"/>
      <c r="F342" s="17"/>
      <c r="G342" s="16">
        <f t="shared" si="19"/>
        <v>108695.65217391304</v>
      </c>
    </row>
    <row r="343" spans="1:7" x14ac:dyDescent="0.25">
      <c r="A343" s="18">
        <v>23</v>
      </c>
      <c r="B343" s="38"/>
      <c r="C343" s="32" t="s">
        <v>329</v>
      </c>
      <c r="D343" s="12">
        <v>49718828</v>
      </c>
      <c r="E343" s="38"/>
      <c r="F343" s="17"/>
      <c r="G343" s="16">
        <f t="shared" si="19"/>
        <v>108695.65217391304</v>
      </c>
    </row>
    <row r="344" spans="1:7" x14ac:dyDescent="0.25">
      <c r="A344" s="35" t="s">
        <v>7</v>
      </c>
      <c r="B344" s="36"/>
      <c r="C344" s="36"/>
      <c r="D344" s="36"/>
      <c r="E344" s="36"/>
      <c r="F344" s="37"/>
      <c r="G344" s="15">
        <f>SUM(G321:G343)</f>
        <v>2500000.0000000005</v>
      </c>
    </row>
    <row r="345" spans="1:7" ht="30" x14ac:dyDescent="0.25">
      <c r="A345" s="1" t="s">
        <v>5</v>
      </c>
      <c r="B345" s="1" t="s">
        <v>0</v>
      </c>
      <c r="C345" s="3" t="s">
        <v>3</v>
      </c>
      <c r="D345" s="4" t="s">
        <v>9</v>
      </c>
      <c r="E345" s="1" t="s">
        <v>1</v>
      </c>
      <c r="F345" s="5" t="s">
        <v>2</v>
      </c>
      <c r="G345" s="6" t="s">
        <v>4</v>
      </c>
    </row>
    <row r="346" spans="1:7" x14ac:dyDescent="0.25">
      <c r="A346" s="8">
        <v>1</v>
      </c>
      <c r="B346" s="38" t="s">
        <v>330</v>
      </c>
      <c r="C346" s="32" t="s">
        <v>331</v>
      </c>
      <c r="D346" s="12">
        <v>26689735</v>
      </c>
      <c r="E346" s="38" t="s">
        <v>332</v>
      </c>
      <c r="F346" s="32"/>
      <c r="G346" s="16">
        <f t="shared" ref="G346:G351" si="20">2500000/6</f>
        <v>416666.66666666669</v>
      </c>
    </row>
    <row r="347" spans="1:7" x14ac:dyDescent="0.25">
      <c r="A347" s="8">
        <v>2</v>
      </c>
      <c r="B347" s="38"/>
      <c r="C347" s="32" t="s">
        <v>332</v>
      </c>
      <c r="D347" s="12">
        <v>57400797</v>
      </c>
      <c r="E347" s="38"/>
      <c r="F347" s="32"/>
      <c r="G347" s="16">
        <f t="shared" si="20"/>
        <v>416666.66666666669</v>
      </c>
    </row>
    <row r="348" spans="1:7" x14ac:dyDescent="0.25">
      <c r="A348" s="8">
        <v>3</v>
      </c>
      <c r="B348" s="38"/>
      <c r="C348" s="32" t="s">
        <v>333</v>
      </c>
      <c r="D348" s="12">
        <v>19589992</v>
      </c>
      <c r="E348" s="38"/>
      <c r="F348" s="32"/>
      <c r="G348" s="16">
        <f t="shared" si="20"/>
        <v>416666.66666666669</v>
      </c>
    </row>
    <row r="349" spans="1:7" x14ac:dyDescent="0.25">
      <c r="A349" s="8">
        <v>4</v>
      </c>
      <c r="B349" s="38"/>
      <c r="C349" s="32" t="s">
        <v>334</v>
      </c>
      <c r="D349" s="12">
        <v>57447216</v>
      </c>
      <c r="E349" s="38"/>
      <c r="F349" s="32"/>
      <c r="G349" s="16">
        <f t="shared" si="20"/>
        <v>416666.66666666669</v>
      </c>
    </row>
    <row r="350" spans="1:7" x14ac:dyDescent="0.25">
      <c r="A350" s="8">
        <v>5</v>
      </c>
      <c r="B350" s="38"/>
      <c r="C350" s="32" t="s">
        <v>335</v>
      </c>
      <c r="D350" s="12">
        <v>57296632</v>
      </c>
      <c r="E350" s="38"/>
      <c r="F350" s="32"/>
      <c r="G350" s="16">
        <f t="shared" si="20"/>
        <v>416666.66666666669</v>
      </c>
    </row>
    <row r="351" spans="1:7" x14ac:dyDescent="0.25">
      <c r="A351" s="8">
        <v>6</v>
      </c>
      <c r="B351" s="38"/>
      <c r="C351" s="32" t="s">
        <v>336</v>
      </c>
      <c r="D351" s="12">
        <v>57404014</v>
      </c>
      <c r="E351" s="38"/>
      <c r="F351" s="32"/>
      <c r="G351" s="16">
        <f t="shared" si="20"/>
        <v>416666.66666666669</v>
      </c>
    </row>
    <row r="352" spans="1:7" x14ac:dyDescent="0.25">
      <c r="A352" s="35" t="s">
        <v>7</v>
      </c>
      <c r="B352" s="36"/>
      <c r="C352" s="36"/>
      <c r="D352" s="36"/>
      <c r="E352" s="36"/>
      <c r="F352" s="37"/>
      <c r="G352" s="15">
        <f>SUM(G346:G351)</f>
        <v>2500000</v>
      </c>
    </row>
    <row r="353" spans="1:7" ht="30" x14ac:dyDescent="0.25">
      <c r="A353" s="1" t="s">
        <v>5</v>
      </c>
      <c r="B353" s="1" t="s">
        <v>0</v>
      </c>
      <c r="C353" s="3" t="s">
        <v>3</v>
      </c>
      <c r="D353" s="4" t="s">
        <v>9</v>
      </c>
      <c r="E353" s="1" t="s">
        <v>1</v>
      </c>
      <c r="F353" s="5" t="s">
        <v>2</v>
      </c>
      <c r="G353" s="6" t="s">
        <v>4</v>
      </c>
    </row>
    <row r="354" spans="1:7" x14ac:dyDescent="0.25">
      <c r="A354" s="18">
        <v>1</v>
      </c>
      <c r="B354" s="38" t="s">
        <v>337</v>
      </c>
      <c r="C354" s="32" t="s">
        <v>338</v>
      </c>
      <c r="D354" s="12">
        <v>57304557</v>
      </c>
      <c r="E354" s="38" t="s">
        <v>340</v>
      </c>
      <c r="F354" s="17"/>
      <c r="G354" s="16">
        <f t="shared" ref="G354:G363" si="21">2500000/10</f>
        <v>250000</v>
      </c>
    </row>
    <row r="355" spans="1:7" x14ac:dyDescent="0.25">
      <c r="A355" s="18">
        <v>2</v>
      </c>
      <c r="B355" s="38"/>
      <c r="C355" s="32" t="s">
        <v>339</v>
      </c>
      <c r="D355" s="12">
        <v>19592220</v>
      </c>
      <c r="E355" s="38"/>
      <c r="F355" s="17"/>
      <c r="G355" s="16">
        <f t="shared" si="21"/>
        <v>250000</v>
      </c>
    </row>
    <row r="356" spans="1:7" x14ac:dyDescent="0.25">
      <c r="A356" s="18">
        <v>3</v>
      </c>
      <c r="B356" s="38"/>
      <c r="C356" s="32" t="s">
        <v>340</v>
      </c>
      <c r="D356" s="12">
        <v>1065575666</v>
      </c>
      <c r="E356" s="38"/>
      <c r="F356" s="17"/>
      <c r="G356" s="16">
        <f t="shared" si="21"/>
        <v>250000</v>
      </c>
    </row>
    <row r="357" spans="1:7" x14ac:dyDescent="0.25">
      <c r="A357" s="18">
        <v>4</v>
      </c>
      <c r="B357" s="38"/>
      <c r="C357" s="32" t="s">
        <v>341</v>
      </c>
      <c r="D357" s="12">
        <v>36451304</v>
      </c>
      <c r="E357" s="38"/>
      <c r="F357" s="17"/>
      <c r="G357" s="16">
        <f t="shared" si="21"/>
        <v>250000</v>
      </c>
    </row>
    <row r="358" spans="1:7" x14ac:dyDescent="0.25">
      <c r="A358" s="18">
        <v>5</v>
      </c>
      <c r="B358" s="38"/>
      <c r="C358" s="32" t="s">
        <v>342</v>
      </c>
      <c r="D358" s="12">
        <v>57402060</v>
      </c>
      <c r="E358" s="38"/>
      <c r="F358" s="17"/>
      <c r="G358" s="16">
        <f t="shared" si="21"/>
        <v>250000</v>
      </c>
    </row>
    <row r="359" spans="1:7" x14ac:dyDescent="0.25">
      <c r="A359" s="18">
        <v>6</v>
      </c>
      <c r="B359" s="38"/>
      <c r="C359" s="32" t="s">
        <v>343</v>
      </c>
      <c r="D359" s="12">
        <v>32846182</v>
      </c>
      <c r="E359" s="38"/>
      <c r="F359" s="17"/>
      <c r="G359" s="16">
        <f t="shared" si="21"/>
        <v>250000</v>
      </c>
    </row>
    <row r="360" spans="1:7" x14ac:dyDescent="0.25">
      <c r="A360" s="18">
        <v>7</v>
      </c>
      <c r="B360" s="38"/>
      <c r="C360" s="32" t="s">
        <v>344</v>
      </c>
      <c r="D360" s="12">
        <v>57448157</v>
      </c>
      <c r="E360" s="38"/>
      <c r="F360" s="17"/>
      <c r="G360" s="16">
        <f t="shared" si="21"/>
        <v>250000</v>
      </c>
    </row>
    <row r="361" spans="1:7" x14ac:dyDescent="0.25">
      <c r="A361" s="18">
        <v>8</v>
      </c>
      <c r="B361" s="38"/>
      <c r="C361" s="32" t="s">
        <v>345</v>
      </c>
      <c r="D361" s="12">
        <v>57422229</v>
      </c>
      <c r="E361" s="38"/>
      <c r="F361" s="17"/>
      <c r="G361" s="16">
        <f t="shared" si="21"/>
        <v>250000</v>
      </c>
    </row>
    <row r="362" spans="1:7" x14ac:dyDescent="0.25">
      <c r="A362" s="18">
        <v>9</v>
      </c>
      <c r="B362" s="38"/>
      <c r="C362" s="32" t="s">
        <v>346</v>
      </c>
      <c r="D362" s="12">
        <v>57403934</v>
      </c>
      <c r="E362" s="38"/>
      <c r="F362" s="17"/>
      <c r="G362" s="16">
        <f t="shared" si="21"/>
        <v>250000</v>
      </c>
    </row>
    <row r="363" spans="1:7" x14ac:dyDescent="0.25">
      <c r="A363" s="18">
        <v>10</v>
      </c>
      <c r="B363" s="38"/>
      <c r="C363" s="32" t="s">
        <v>347</v>
      </c>
      <c r="D363" s="12">
        <v>57404108</v>
      </c>
      <c r="E363" s="38"/>
      <c r="F363" s="17"/>
      <c r="G363" s="16">
        <f t="shared" si="21"/>
        <v>250000</v>
      </c>
    </row>
    <row r="364" spans="1:7" x14ac:dyDescent="0.25">
      <c r="A364" s="35" t="s">
        <v>7</v>
      </c>
      <c r="B364" s="36"/>
      <c r="C364" s="36"/>
      <c r="D364" s="36"/>
      <c r="E364" s="36"/>
      <c r="F364" s="37"/>
      <c r="G364" s="15">
        <f>SUM(G354:G363)</f>
        <v>2500000</v>
      </c>
    </row>
    <row r="365" spans="1:7" ht="30" x14ac:dyDescent="0.25">
      <c r="A365" s="1" t="s">
        <v>5</v>
      </c>
      <c r="B365" s="1" t="s">
        <v>0</v>
      </c>
      <c r="C365" s="3" t="s">
        <v>3</v>
      </c>
      <c r="D365" s="4" t="s">
        <v>9</v>
      </c>
      <c r="E365" s="1" t="s">
        <v>1</v>
      </c>
      <c r="F365" s="5" t="s">
        <v>2</v>
      </c>
      <c r="G365" s="6" t="s">
        <v>4</v>
      </c>
    </row>
    <row r="366" spans="1:7" x14ac:dyDescent="0.25">
      <c r="A366" s="8">
        <v>1</v>
      </c>
      <c r="B366" s="38" t="s">
        <v>348</v>
      </c>
      <c r="C366" s="32" t="s">
        <v>429</v>
      </c>
      <c r="D366" s="12">
        <v>57441828</v>
      </c>
      <c r="E366" s="41" t="s">
        <v>349</v>
      </c>
      <c r="F366" s="32"/>
      <c r="G366" s="16">
        <f t="shared" ref="G366:G378" si="22">2500000/13</f>
        <v>192307.69230769231</v>
      </c>
    </row>
    <row r="367" spans="1:7" x14ac:dyDescent="0.25">
      <c r="A367" s="8">
        <v>2</v>
      </c>
      <c r="B367" s="38"/>
      <c r="C367" s="32" t="s">
        <v>349</v>
      </c>
      <c r="D367" s="12">
        <v>57294299</v>
      </c>
      <c r="E367" s="41"/>
      <c r="F367" s="32"/>
      <c r="G367" s="16">
        <f t="shared" si="22"/>
        <v>192307.69230769231</v>
      </c>
    </row>
    <row r="368" spans="1:7" x14ac:dyDescent="0.25">
      <c r="A368" s="8">
        <v>3</v>
      </c>
      <c r="B368" s="38"/>
      <c r="C368" s="32" t="s">
        <v>350</v>
      </c>
      <c r="D368" s="12">
        <v>39034094</v>
      </c>
      <c r="E368" s="41"/>
      <c r="F368" s="32"/>
      <c r="G368" s="16">
        <f t="shared" si="22"/>
        <v>192307.69230769231</v>
      </c>
    </row>
    <row r="369" spans="1:7" x14ac:dyDescent="0.25">
      <c r="A369" s="8">
        <v>4</v>
      </c>
      <c r="B369" s="38"/>
      <c r="C369" s="32" t="s">
        <v>351</v>
      </c>
      <c r="D369" s="12">
        <v>7143009</v>
      </c>
      <c r="E369" s="41"/>
      <c r="F369" s="32"/>
      <c r="G369" s="16">
        <f t="shared" si="22"/>
        <v>192307.69230769231</v>
      </c>
    </row>
    <row r="370" spans="1:7" x14ac:dyDescent="0.25">
      <c r="A370" s="8">
        <v>5</v>
      </c>
      <c r="B370" s="38"/>
      <c r="C370" s="32" t="s">
        <v>352</v>
      </c>
      <c r="D370" s="12">
        <v>57405523</v>
      </c>
      <c r="E370" s="41"/>
      <c r="F370" s="32"/>
      <c r="G370" s="16">
        <f t="shared" si="22"/>
        <v>192307.69230769231</v>
      </c>
    </row>
    <row r="371" spans="1:7" x14ac:dyDescent="0.25">
      <c r="A371" s="8">
        <v>6</v>
      </c>
      <c r="B371" s="38"/>
      <c r="C371" s="32" t="s">
        <v>353</v>
      </c>
      <c r="D371" s="12">
        <v>12612806</v>
      </c>
      <c r="E371" s="41"/>
      <c r="F371" s="32"/>
      <c r="G371" s="16">
        <f t="shared" si="22"/>
        <v>192307.69230769231</v>
      </c>
    </row>
    <row r="372" spans="1:7" x14ac:dyDescent="0.25">
      <c r="A372" s="8">
        <v>7</v>
      </c>
      <c r="B372" s="38"/>
      <c r="C372" s="32" t="s">
        <v>354</v>
      </c>
      <c r="D372" s="12">
        <v>57441603</v>
      </c>
      <c r="E372" s="41"/>
      <c r="F372" s="32"/>
      <c r="G372" s="16">
        <f t="shared" si="22"/>
        <v>192307.69230769231</v>
      </c>
    </row>
    <row r="373" spans="1:7" x14ac:dyDescent="0.25">
      <c r="A373" s="8">
        <v>8</v>
      </c>
      <c r="B373" s="38"/>
      <c r="C373" s="32" t="s">
        <v>355</v>
      </c>
      <c r="D373" s="12">
        <v>36562454</v>
      </c>
      <c r="E373" s="41"/>
      <c r="F373" s="32"/>
      <c r="G373" s="16">
        <f t="shared" si="22"/>
        <v>192307.69230769231</v>
      </c>
    </row>
    <row r="374" spans="1:7" x14ac:dyDescent="0.25">
      <c r="A374" s="8">
        <v>9</v>
      </c>
      <c r="B374" s="38"/>
      <c r="C374" s="32" t="s">
        <v>356</v>
      </c>
      <c r="D374" s="12">
        <v>85471839</v>
      </c>
      <c r="E374" s="41"/>
      <c r="F374" s="32"/>
      <c r="G374" s="16">
        <f t="shared" si="22"/>
        <v>192307.69230769231</v>
      </c>
    </row>
    <row r="375" spans="1:7" x14ac:dyDescent="0.25">
      <c r="A375" s="8">
        <v>10</v>
      </c>
      <c r="B375" s="38"/>
      <c r="C375" s="32" t="s">
        <v>357</v>
      </c>
      <c r="D375" s="12">
        <v>39003326</v>
      </c>
      <c r="E375" s="41"/>
      <c r="F375" s="32"/>
      <c r="G375" s="16">
        <f t="shared" si="22"/>
        <v>192307.69230769231</v>
      </c>
    </row>
    <row r="376" spans="1:7" x14ac:dyDescent="0.25">
      <c r="A376" s="8">
        <v>11</v>
      </c>
      <c r="B376" s="38"/>
      <c r="C376" s="32" t="s">
        <v>358</v>
      </c>
      <c r="D376" s="12">
        <v>39026581</v>
      </c>
      <c r="E376" s="41"/>
      <c r="F376" s="32"/>
      <c r="G376" s="16">
        <f t="shared" si="22"/>
        <v>192307.69230769231</v>
      </c>
    </row>
    <row r="377" spans="1:7" x14ac:dyDescent="0.25">
      <c r="A377" s="8">
        <v>12</v>
      </c>
      <c r="B377" s="38"/>
      <c r="C377" s="32" t="s">
        <v>359</v>
      </c>
      <c r="D377" s="12">
        <v>32701537</v>
      </c>
      <c r="E377" s="41"/>
      <c r="F377" s="32"/>
      <c r="G377" s="16">
        <f t="shared" si="22"/>
        <v>192307.69230769231</v>
      </c>
    </row>
    <row r="378" spans="1:7" x14ac:dyDescent="0.25">
      <c r="A378" s="8">
        <v>13</v>
      </c>
      <c r="B378" s="38"/>
      <c r="C378" s="32" t="s">
        <v>360</v>
      </c>
      <c r="D378" s="12">
        <v>57416783</v>
      </c>
      <c r="E378" s="41"/>
      <c r="F378" s="32"/>
      <c r="G378" s="16">
        <f t="shared" si="22"/>
        <v>192307.69230769231</v>
      </c>
    </row>
    <row r="379" spans="1:7" x14ac:dyDescent="0.25">
      <c r="A379" s="35" t="s">
        <v>7</v>
      </c>
      <c r="B379" s="36"/>
      <c r="C379" s="36"/>
      <c r="D379" s="36"/>
      <c r="E379" s="36"/>
      <c r="F379" s="37"/>
      <c r="G379" s="15">
        <f>SUM(G366:G378)</f>
        <v>2500000</v>
      </c>
    </row>
    <row r="380" spans="1:7" ht="30" x14ac:dyDescent="0.25">
      <c r="A380" s="1" t="s">
        <v>5</v>
      </c>
      <c r="B380" s="1" t="s">
        <v>0</v>
      </c>
      <c r="C380" s="3" t="s">
        <v>3</v>
      </c>
      <c r="D380" s="4" t="s">
        <v>9</v>
      </c>
      <c r="E380" s="1" t="s">
        <v>1</v>
      </c>
      <c r="F380" s="5" t="s">
        <v>2</v>
      </c>
      <c r="G380" s="6" t="s">
        <v>4</v>
      </c>
    </row>
    <row r="381" spans="1:7" x14ac:dyDescent="0.25">
      <c r="A381" s="8">
        <v>1</v>
      </c>
      <c r="B381" s="38" t="s">
        <v>361</v>
      </c>
      <c r="C381" s="32" t="s">
        <v>362</v>
      </c>
      <c r="D381" s="12">
        <v>1065584182</v>
      </c>
      <c r="E381" s="38" t="s">
        <v>362</v>
      </c>
      <c r="F381" s="32"/>
      <c r="G381" s="16">
        <f>2500000/4</f>
        <v>625000</v>
      </c>
    </row>
    <row r="382" spans="1:7" x14ac:dyDescent="0.25">
      <c r="A382" s="8">
        <v>2</v>
      </c>
      <c r="B382" s="38"/>
      <c r="C382" s="32" t="s">
        <v>363</v>
      </c>
      <c r="D382" s="12">
        <v>12636833</v>
      </c>
      <c r="E382" s="38"/>
      <c r="F382" s="32"/>
      <c r="G382" s="16">
        <f>2500000/4</f>
        <v>625000</v>
      </c>
    </row>
    <row r="383" spans="1:7" x14ac:dyDescent="0.25">
      <c r="A383" s="8">
        <v>3</v>
      </c>
      <c r="B383" s="38"/>
      <c r="C383" s="32" t="s">
        <v>364</v>
      </c>
      <c r="D383" s="12">
        <v>79254984</v>
      </c>
      <c r="E383" s="38"/>
      <c r="F383" s="32"/>
      <c r="G383" s="16">
        <f>2500000/4</f>
        <v>625000</v>
      </c>
    </row>
    <row r="384" spans="1:7" x14ac:dyDescent="0.25">
      <c r="A384" s="8">
        <v>4</v>
      </c>
      <c r="B384" s="38"/>
      <c r="C384" s="32" t="s">
        <v>365</v>
      </c>
      <c r="D384" s="12">
        <v>77029301</v>
      </c>
      <c r="E384" s="38"/>
      <c r="F384" s="32"/>
      <c r="G384" s="16">
        <f>2500000/4</f>
        <v>625000</v>
      </c>
    </row>
    <row r="385" spans="1:7" x14ac:dyDescent="0.25">
      <c r="A385" s="35" t="s">
        <v>7</v>
      </c>
      <c r="B385" s="36"/>
      <c r="C385" s="36"/>
      <c r="D385" s="36"/>
      <c r="E385" s="36"/>
      <c r="F385" s="37"/>
      <c r="G385" s="15">
        <f>SUM(G381:G384)</f>
        <v>2500000</v>
      </c>
    </row>
    <row r="386" spans="1:7" ht="30" x14ac:dyDescent="0.25">
      <c r="A386" s="1" t="s">
        <v>5</v>
      </c>
      <c r="B386" s="1" t="s">
        <v>0</v>
      </c>
      <c r="C386" s="3" t="s">
        <v>3</v>
      </c>
      <c r="D386" s="4" t="s">
        <v>9</v>
      </c>
      <c r="E386" s="1" t="s">
        <v>1</v>
      </c>
      <c r="F386" s="5" t="s">
        <v>2</v>
      </c>
      <c r="G386" s="6" t="s">
        <v>4</v>
      </c>
    </row>
    <row r="387" spans="1:7" x14ac:dyDescent="0.25">
      <c r="A387" s="18">
        <v>1</v>
      </c>
      <c r="B387" s="38" t="s">
        <v>366</v>
      </c>
      <c r="C387" s="32" t="s">
        <v>367</v>
      </c>
      <c r="D387" s="12">
        <v>57407015</v>
      </c>
      <c r="E387" s="38" t="s">
        <v>367</v>
      </c>
      <c r="F387" s="17"/>
      <c r="G387" s="16">
        <f t="shared" ref="G387:G394" si="23">2500000/8</f>
        <v>312500</v>
      </c>
    </row>
    <row r="388" spans="1:7" x14ac:dyDescent="0.25">
      <c r="A388" s="18">
        <v>2</v>
      </c>
      <c r="B388" s="38"/>
      <c r="C388" s="32" t="s">
        <v>368</v>
      </c>
      <c r="D388" s="12">
        <v>36575419</v>
      </c>
      <c r="E388" s="38"/>
      <c r="F388" s="17"/>
      <c r="G388" s="16">
        <f t="shared" si="23"/>
        <v>312500</v>
      </c>
    </row>
    <row r="389" spans="1:7" x14ac:dyDescent="0.25">
      <c r="A389" s="18">
        <v>3</v>
      </c>
      <c r="B389" s="38"/>
      <c r="C389" s="32" t="s">
        <v>369</v>
      </c>
      <c r="D389" s="12">
        <v>33211516</v>
      </c>
      <c r="E389" s="38"/>
      <c r="F389" s="17"/>
      <c r="G389" s="16">
        <f t="shared" si="23"/>
        <v>312500</v>
      </c>
    </row>
    <row r="390" spans="1:7" x14ac:dyDescent="0.25">
      <c r="A390" s="18">
        <v>4</v>
      </c>
      <c r="B390" s="38"/>
      <c r="C390" s="32" t="s">
        <v>370</v>
      </c>
      <c r="D390" s="12">
        <v>1738354</v>
      </c>
      <c r="E390" s="38"/>
      <c r="F390" s="17"/>
      <c r="G390" s="16">
        <f t="shared" si="23"/>
        <v>312500</v>
      </c>
    </row>
    <row r="391" spans="1:7" x14ac:dyDescent="0.25">
      <c r="A391" s="18">
        <v>5</v>
      </c>
      <c r="B391" s="38"/>
      <c r="C391" s="32" t="s">
        <v>371</v>
      </c>
      <c r="D391" s="12">
        <v>9265991</v>
      </c>
      <c r="E391" s="38"/>
      <c r="F391" s="17"/>
      <c r="G391" s="16">
        <f t="shared" si="23"/>
        <v>312500</v>
      </c>
    </row>
    <row r="392" spans="1:7" x14ac:dyDescent="0.25">
      <c r="A392" s="18">
        <v>6</v>
      </c>
      <c r="B392" s="38"/>
      <c r="C392" s="32" t="s">
        <v>372</v>
      </c>
      <c r="D392" s="12">
        <v>3212256</v>
      </c>
      <c r="E392" s="38"/>
      <c r="F392" s="17"/>
      <c r="G392" s="16">
        <f t="shared" si="23"/>
        <v>312500</v>
      </c>
    </row>
    <row r="393" spans="1:7" x14ac:dyDescent="0.25">
      <c r="A393" s="18">
        <v>7</v>
      </c>
      <c r="B393" s="38"/>
      <c r="C393" s="32" t="s">
        <v>373</v>
      </c>
      <c r="D393" s="12">
        <v>33211870</v>
      </c>
      <c r="E393" s="38"/>
      <c r="F393" s="17"/>
      <c r="G393" s="16">
        <f t="shared" si="23"/>
        <v>312500</v>
      </c>
    </row>
    <row r="394" spans="1:7" x14ac:dyDescent="0.25">
      <c r="A394" s="18">
        <v>8</v>
      </c>
      <c r="B394" s="38"/>
      <c r="C394" s="32" t="s">
        <v>374</v>
      </c>
      <c r="D394" s="12">
        <v>26892316</v>
      </c>
      <c r="E394" s="38"/>
      <c r="F394" s="17"/>
      <c r="G394" s="16">
        <f t="shared" si="23"/>
        <v>312500</v>
      </c>
    </row>
    <row r="395" spans="1:7" x14ac:dyDescent="0.25">
      <c r="A395" s="35" t="s">
        <v>7</v>
      </c>
      <c r="B395" s="36"/>
      <c r="C395" s="36"/>
      <c r="D395" s="36"/>
      <c r="E395" s="36"/>
      <c r="F395" s="37"/>
      <c r="G395" s="15">
        <f>SUM(G387:G394)</f>
        <v>2500000</v>
      </c>
    </row>
    <row r="396" spans="1:7" ht="30" x14ac:dyDescent="0.25">
      <c r="A396" s="1" t="s">
        <v>5</v>
      </c>
      <c r="B396" s="1" t="s">
        <v>0</v>
      </c>
      <c r="C396" s="3" t="s">
        <v>3</v>
      </c>
      <c r="D396" s="4" t="s">
        <v>9</v>
      </c>
      <c r="E396" s="1" t="s">
        <v>1</v>
      </c>
      <c r="F396" s="5" t="s">
        <v>2</v>
      </c>
      <c r="G396" s="6" t="s">
        <v>4</v>
      </c>
    </row>
    <row r="397" spans="1:7" x14ac:dyDescent="0.25">
      <c r="A397" s="18">
        <v>1</v>
      </c>
      <c r="B397" s="38" t="s">
        <v>375</v>
      </c>
      <c r="C397" s="32" t="s">
        <v>376</v>
      </c>
      <c r="D397" s="12">
        <v>72146697</v>
      </c>
      <c r="E397" s="38" t="s">
        <v>376</v>
      </c>
      <c r="F397" s="17"/>
      <c r="G397" s="16">
        <f>2500000/4</f>
        <v>625000</v>
      </c>
    </row>
    <row r="398" spans="1:7" x14ac:dyDescent="0.25">
      <c r="A398" s="18">
        <v>2</v>
      </c>
      <c r="B398" s="38"/>
      <c r="C398" s="32" t="s">
        <v>377</v>
      </c>
      <c r="D398" s="12">
        <v>26801561</v>
      </c>
      <c r="E398" s="38"/>
      <c r="F398" s="17"/>
      <c r="G398" s="16">
        <f>2500000/4</f>
        <v>625000</v>
      </c>
    </row>
    <row r="399" spans="1:7" x14ac:dyDescent="0.25">
      <c r="A399" s="18">
        <v>3</v>
      </c>
      <c r="B399" s="38"/>
      <c r="C399" s="32" t="s">
        <v>378</v>
      </c>
      <c r="D399" s="12">
        <v>33207606</v>
      </c>
      <c r="E399" s="38"/>
      <c r="F399" s="17"/>
      <c r="G399" s="16">
        <f>2500000/4</f>
        <v>625000</v>
      </c>
    </row>
    <row r="400" spans="1:7" x14ac:dyDescent="0.25">
      <c r="A400" s="18">
        <v>4</v>
      </c>
      <c r="B400" s="38"/>
      <c r="C400" s="32" t="s">
        <v>379</v>
      </c>
      <c r="D400" s="12">
        <v>32864600</v>
      </c>
      <c r="E400" s="38"/>
      <c r="F400" s="17"/>
      <c r="G400" s="16">
        <f>2500000/4</f>
        <v>625000</v>
      </c>
    </row>
    <row r="401" spans="1:7" x14ac:dyDescent="0.25">
      <c r="A401" s="35" t="s">
        <v>7</v>
      </c>
      <c r="B401" s="36"/>
      <c r="C401" s="36"/>
      <c r="D401" s="36"/>
      <c r="E401" s="36"/>
      <c r="F401" s="37"/>
      <c r="G401" s="15">
        <f>SUM(G397:G400)</f>
        <v>2500000</v>
      </c>
    </row>
    <row r="402" spans="1:7" ht="30" x14ac:dyDescent="0.25">
      <c r="A402" s="1" t="s">
        <v>5</v>
      </c>
      <c r="B402" s="1" t="s">
        <v>0</v>
      </c>
      <c r="C402" s="3" t="s">
        <v>3</v>
      </c>
      <c r="D402" s="4" t="s">
        <v>9</v>
      </c>
      <c r="E402" s="1" t="s">
        <v>1</v>
      </c>
      <c r="F402" s="5" t="s">
        <v>2</v>
      </c>
      <c r="G402" s="6" t="s">
        <v>4</v>
      </c>
    </row>
    <row r="403" spans="1:7" x14ac:dyDescent="0.25">
      <c r="A403" s="18">
        <v>1</v>
      </c>
      <c r="B403" s="38" t="s">
        <v>380</v>
      </c>
      <c r="C403" s="32" t="s">
        <v>381</v>
      </c>
      <c r="D403" s="12">
        <v>32765245</v>
      </c>
      <c r="E403" s="38" t="s">
        <v>385</v>
      </c>
      <c r="F403" s="17"/>
      <c r="G403" s="16">
        <f t="shared" ref="G403:G408" si="24">2500000/6</f>
        <v>416666.66666666669</v>
      </c>
    </row>
    <row r="404" spans="1:7" x14ac:dyDescent="0.25">
      <c r="A404" s="18">
        <v>2</v>
      </c>
      <c r="B404" s="38"/>
      <c r="C404" s="32" t="s">
        <v>382</v>
      </c>
      <c r="D404" s="12">
        <v>26901887</v>
      </c>
      <c r="E404" s="38"/>
      <c r="F404" s="17"/>
      <c r="G404" s="16">
        <f t="shared" si="24"/>
        <v>416666.66666666669</v>
      </c>
    </row>
    <row r="405" spans="1:7" x14ac:dyDescent="0.25">
      <c r="A405" s="18">
        <v>3</v>
      </c>
      <c r="B405" s="38"/>
      <c r="C405" s="32" t="s">
        <v>383</v>
      </c>
      <c r="D405" s="12">
        <v>85201170</v>
      </c>
      <c r="E405" s="38"/>
      <c r="F405" s="17"/>
      <c r="G405" s="16">
        <f t="shared" si="24"/>
        <v>416666.66666666669</v>
      </c>
    </row>
    <row r="406" spans="1:7" x14ac:dyDescent="0.25">
      <c r="A406" s="18">
        <v>4</v>
      </c>
      <c r="B406" s="38"/>
      <c r="C406" s="32" t="s">
        <v>384</v>
      </c>
      <c r="D406" s="12">
        <v>32635303</v>
      </c>
      <c r="E406" s="38"/>
      <c r="F406" s="17"/>
      <c r="G406" s="16">
        <f t="shared" si="24"/>
        <v>416666.66666666669</v>
      </c>
    </row>
    <row r="407" spans="1:7" x14ac:dyDescent="0.25">
      <c r="A407" s="18">
        <v>5</v>
      </c>
      <c r="B407" s="38"/>
      <c r="C407" s="32" t="s">
        <v>385</v>
      </c>
      <c r="D407" s="12">
        <v>37936081</v>
      </c>
      <c r="E407" s="38"/>
      <c r="F407" s="17"/>
      <c r="G407" s="16">
        <f t="shared" si="24"/>
        <v>416666.66666666669</v>
      </c>
    </row>
    <row r="408" spans="1:7" x14ac:dyDescent="0.25">
      <c r="A408" s="18">
        <v>6</v>
      </c>
      <c r="B408" s="38"/>
      <c r="C408" s="32" t="s">
        <v>428</v>
      </c>
      <c r="D408" s="12">
        <v>39010555</v>
      </c>
      <c r="E408" s="38"/>
      <c r="F408" s="17"/>
      <c r="G408" s="16">
        <f t="shared" si="24"/>
        <v>416666.66666666669</v>
      </c>
    </row>
    <row r="409" spans="1:7" x14ac:dyDescent="0.25">
      <c r="A409" s="35" t="s">
        <v>7</v>
      </c>
      <c r="B409" s="36"/>
      <c r="C409" s="36"/>
      <c r="D409" s="36"/>
      <c r="E409" s="36"/>
      <c r="F409" s="37"/>
      <c r="G409" s="15">
        <f>SUM(G403:G408)</f>
        <v>2500000</v>
      </c>
    </row>
    <row r="410" spans="1:7" ht="30" x14ac:dyDescent="0.25">
      <c r="A410" s="1" t="s">
        <v>5</v>
      </c>
      <c r="B410" s="1" t="s">
        <v>0</v>
      </c>
      <c r="C410" s="3" t="s">
        <v>3</v>
      </c>
      <c r="D410" s="4" t="s">
        <v>9</v>
      </c>
      <c r="E410" s="1" t="s">
        <v>1</v>
      </c>
      <c r="F410" s="5" t="s">
        <v>2</v>
      </c>
      <c r="G410" s="6" t="s">
        <v>4</v>
      </c>
    </row>
    <row r="411" spans="1:7" x14ac:dyDescent="0.25">
      <c r="A411" s="8">
        <v>1</v>
      </c>
      <c r="B411" s="38" t="s">
        <v>386</v>
      </c>
      <c r="C411" s="32" t="s">
        <v>387</v>
      </c>
      <c r="D411" s="12">
        <v>39050097</v>
      </c>
      <c r="E411" s="41" t="s">
        <v>392</v>
      </c>
      <c r="F411" s="32"/>
      <c r="G411" s="16">
        <f t="shared" ref="G411:G422" si="25">2500000/12</f>
        <v>208333.33333333334</v>
      </c>
    </row>
    <row r="412" spans="1:7" x14ac:dyDescent="0.25">
      <c r="A412" s="8">
        <v>2</v>
      </c>
      <c r="B412" s="38"/>
      <c r="C412" s="32" t="s">
        <v>388</v>
      </c>
      <c r="D412" s="12">
        <v>57303410</v>
      </c>
      <c r="E412" s="41"/>
      <c r="F412" s="32"/>
      <c r="G412" s="16">
        <f t="shared" si="25"/>
        <v>208333.33333333334</v>
      </c>
    </row>
    <row r="413" spans="1:7" x14ac:dyDescent="0.25">
      <c r="A413" s="8">
        <v>3</v>
      </c>
      <c r="B413" s="38"/>
      <c r="C413" s="32" t="s">
        <v>389</v>
      </c>
      <c r="D413" s="12">
        <v>36563851</v>
      </c>
      <c r="E413" s="41"/>
      <c r="F413" s="32"/>
      <c r="G413" s="16">
        <f t="shared" si="25"/>
        <v>208333.33333333334</v>
      </c>
    </row>
    <row r="414" spans="1:7" x14ac:dyDescent="0.25">
      <c r="A414" s="8">
        <v>4</v>
      </c>
      <c r="B414" s="38"/>
      <c r="C414" s="32" t="s">
        <v>390</v>
      </c>
      <c r="D414" s="12">
        <v>57443556</v>
      </c>
      <c r="E414" s="41"/>
      <c r="F414" s="32"/>
      <c r="G414" s="16">
        <f t="shared" si="25"/>
        <v>208333.33333333334</v>
      </c>
    </row>
    <row r="415" spans="1:7" x14ac:dyDescent="0.25">
      <c r="A415" s="8">
        <v>5</v>
      </c>
      <c r="B415" s="38"/>
      <c r="C415" s="32" t="s">
        <v>391</v>
      </c>
      <c r="D415" s="12">
        <v>72202269</v>
      </c>
      <c r="E415" s="41"/>
      <c r="F415" s="32"/>
      <c r="G415" s="16">
        <f t="shared" si="25"/>
        <v>208333.33333333334</v>
      </c>
    </row>
    <row r="416" spans="1:7" x14ac:dyDescent="0.25">
      <c r="A416" s="8">
        <v>6</v>
      </c>
      <c r="B416" s="38"/>
      <c r="C416" s="32" t="s">
        <v>392</v>
      </c>
      <c r="D416" s="12">
        <v>7593526</v>
      </c>
      <c r="E416" s="41"/>
      <c r="F416" s="32"/>
      <c r="G416" s="16">
        <f t="shared" si="25"/>
        <v>208333.33333333334</v>
      </c>
    </row>
    <row r="417" spans="1:7" x14ac:dyDescent="0.25">
      <c r="A417" s="8">
        <v>7</v>
      </c>
      <c r="B417" s="38"/>
      <c r="C417" s="32" t="s">
        <v>393</v>
      </c>
      <c r="D417" s="12">
        <v>85127863</v>
      </c>
      <c r="E417" s="41"/>
      <c r="F417" s="32"/>
      <c r="G417" s="16">
        <f t="shared" si="25"/>
        <v>208333.33333333334</v>
      </c>
    </row>
    <row r="418" spans="1:7" x14ac:dyDescent="0.25">
      <c r="A418" s="8">
        <v>8</v>
      </c>
      <c r="B418" s="38"/>
      <c r="C418" s="32" t="s">
        <v>394</v>
      </c>
      <c r="D418" s="12">
        <v>32689863</v>
      </c>
      <c r="E418" s="41"/>
      <c r="F418" s="32"/>
      <c r="G418" s="16">
        <f t="shared" si="25"/>
        <v>208333.33333333334</v>
      </c>
    </row>
    <row r="419" spans="1:7" x14ac:dyDescent="0.25">
      <c r="A419" s="8">
        <v>9</v>
      </c>
      <c r="B419" s="38"/>
      <c r="C419" s="32" t="s">
        <v>395</v>
      </c>
      <c r="D419" s="12">
        <v>57303616</v>
      </c>
      <c r="E419" s="41"/>
      <c r="F419" s="32"/>
      <c r="G419" s="16">
        <f t="shared" si="25"/>
        <v>208333.33333333334</v>
      </c>
    </row>
    <row r="420" spans="1:7" x14ac:dyDescent="0.25">
      <c r="A420" s="8">
        <v>10</v>
      </c>
      <c r="B420" s="38"/>
      <c r="C420" s="32" t="s">
        <v>396</v>
      </c>
      <c r="D420" s="12">
        <v>7595954</v>
      </c>
      <c r="E420" s="41"/>
      <c r="F420" s="32"/>
      <c r="G420" s="16">
        <f t="shared" si="25"/>
        <v>208333.33333333334</v>
      </c>
    </row>
    <row r="421" spans="1:7" x14ac:dyDescent="0.25">
      <c r="A421" s="8">
        <v>11</v>
      </c>
      <c r="B421" s="38"/>
      <c r="C421" s="32" t="s">
        <v>397</v>
      </c>
      <c r="D421" s="12">
        <v>32677024</v>
      </c>
      <c r="E421" s="41"/>
      <c r="F421" s="32"/>
      <c r="G421" s="16">
        <f t="shared" si="25"/>
        <v>208333.33333333334</v>
      </c>
    </row>
    <row r="422" spans="1:7" x14ac:dyDescent="0.25">
      <c r="A422" s="8">
        <v>12</v>
      </c>
      <c r="B422" s="38"/>
      <c r="C422" s="32" t="s">
        <v>398</v>
      </c>
      <c r="D422" s="12">
        <v>85480233</v>
      </c>
      <c r="E422" s="41"/>
      <c r="F422" s="32"/>
      <c r="G422" s="16">
        <f t="shared" si="25"/>
        <v>208333.33333333334</v>
      </c>
    </row>
    <row r="423" spans="1:7" x14ac:dyDescent="0.25">
      <c r="A423" s="35" t="s">
        <v>7</v>
      </c>
      <c r="B423" s="36"/>
      <c r="C423" s="36"/>
      <c r="D423" s="36"/>
      <c r="E423" s="36"/>
      <c r="F423" s="37"/>
      <c r="G423" s="15">
        <f>SUM(G411:G422)</f>
        <v>2500000</v>
      </c>
    </row>
    <row r="424" spans="1:7" ht="30" x14ac:dyDescent="0.25">
      <c r="A424" s="1" t="s">
        <v>5</v>
      </c>
      <c r="B424" s="1" t="s">
        <v>0</v>
      </c>
      <c r="C424" s="3" t="s">
        <v>3</v>
      </c>
      <c r="D424" s="4" t="s">
        <v>9</v>
      </c>
      <c r="E424" s="1" t="s">
        <v>1</v>
      </c>
      <c r="F424" s="5" t="s">
        <v>2</v>
      </c>
      <c r="G424" s="6" t="s">
        <v>4</v>
      </c>
    </row>
    <row r="425" spans="1:7" x14ac:dyDescent="0.25">
      <c r="A425" s="18">
        <v>1</v>
      </c>
      <c r="B425" s="38" t="s">
        <v>399</v>
      </c>
      <c r="C425" s="32" t="s">
        <v>400</v>
      </c>
      <c r="D425" s="12">
        <v>26907609</v>
      </c>
      <c r="E425" s="38" t="s">
        <v>403</v>
      </c>
      <c r="F425" s="17"/>
      <c r="G425" s="16">
        <f t="shared" ref="G425:G430" si="26">2500000/6</f>
        <v>416666.66666666669</v>
      </c>
    </row>
    <row r="426" spans="1:7" x14ac:dyDescent="0.25">
      <c r="A426" s="18">
        <v>2</v>
      </c>
      <c r="B426" s="38"/>
      <c r="C426" s="32" t="s">
        <v>401</v>
      </c>
      <c r="D426" s="12">
        <v>26907559</v>
      </c>
      <c r="E426" s="38"/>
      <c r="F426" s="17"/>
      <c r="G426" s="16">
        <f t="shared" si="26"/>
        <v>416666.66666666669</v>
      </c>
    </row>
    <row r="427" spans="1:7" x14ac:dyDescent="0.25">
      <c r="A427" s="18">
        <v>3</v>
      </c>
      <c r="B427" s="38"/>
      <c r="C427" s="32" t="s">
        <v>402</v>
      </c>
      <c r="D427" s="12">
        <v>9136461</v>
      </c>
      <c r="E427" s="38"/>
      <c r="F427" s="17"/>
      <c r="G427" s="16">
        <f t="shared" si="26"/>
        <v>416666.66666666669</v>
      </c>
    </row>
    <row r="428" spans="1:7" x14ac:dyDescent="0.25">
      <c r="A428" s="18">
        <v>4</v>
      </c>
      <c r="B428" s="38"/>
      <c r="C428" s="32" t="s">
        <v>403</v>
      </c>
      <c r="D428" s="12">
        <v>39684771</v>
      </c>
      <c r="E428" s="38"/>
      <c r="F428" s="17"/>
      <c r="G428" s="16">
        <f t="shared" si="26"/>
        <v>416666.66666666669</v>
      </c>
    </row>
    <row r="429" spans="1:7" x14ac:dyDescent="0.25">
      <c r="A429" s="18">
        <v>5</v>
      </c>
      <c r="B429" s="38"/>
      <c r="C429" s="32" t="s">
        <v>404</v>
      </c>
      <c r="D429" s="12">
        <v>36505459</v>
      </c>
      <c r="E429" s="38"/>
      <c r="F429" s="17"/>
      <c r="G429" s="16">
        <f t="shared" si="26"/>
        <v>416666.66666666669</v>
      </c>
    </row>
    <row r="430" spans="1:7" x14ac:dyDescent="0.25">
      <c r="A430" s="18">
        <v>6</v>
      </c>
      <c r="B430" s="38"/>
      <c r="C430" s="32" t="s">
        <v>405</v>
      </c>
      <c r="D430" s="12">
        <v>36506072</v>
      </c>
      <c r="E430" s="38"/>
      <c r="F430" s="17"/>
      <c r="G430" s="16">
        <f t="shared" si="26"/>
        <v>416666.66666666669</v>
      </c>
    </row>
    <row r="431" spans="1:7" x14ac:dyDescent="0.25">
      <c r="A431" s="35" t="s">
        <v>7</v>
      </c>
      <c r="B431" s="36"/>
      <c r="C431" s="36"/>
      <c r="D431" s="36"/>
      <c r="E431" s="36"/>
      <c r="F431" s="37"/>
      <c r="G431" s="15">
        <f>SUM(G425:G430)</f>
        <v>2500000</v>
      </c>
    </row>
    <row r="432" spans="1:7" ht="30" x14ac:dyDescent="0.25">
      <c r="A432" s="1" t="s">
        <v>5</v>
      </c>
      <c r="B432" s="1" t="s">
        <v>0</v>
      </c>
      <c r="C432" s="3" t="s">
        <v>3</v>
      </c>
      <c r="D432" s="4" t="s">
        <v>9</v>
      </c>
      <c r="E432" s="1" t="s">
        <v>1</v>
      </c>
      <c r="F432" s="5" t="s">
        <v>2</v>
      </c>
      <c r="G432" s="6" t="s">
        <v>4</v>
      </c>
    </row>
    <row r="433" spans="1:7" x14ac:dyDescent="0.25">
      <c r="A433" s="18">
        <v>1</v>
      </c>
      <c r="B433" s="38" t="s">
        <v>406</v>
      </c>
      <c r="C433" s="32" t="s">
        <v>407</v>
      </c>
      <c r="D433" s="12">
        <v>57446040</v>
      </c>
      <c r="E433" s="38" t="s">
        <v>407</v>
      </c>
      <c r="F433" s="17"/>
      <c r="G433" s="16">
        <f>2500000/3</f>
        <v>833333.33333333337</v>
      </c>
    </row>
    <row r="434" spans="1:7" x14ac:dyDescent="0.25">
      <c r="A434" s="18">
        <v>2</v>
      </c>
      <c r="B434" s="38"/>
      <c r="C434" s="32" t="s">
        <v>408</v>
      </c>
      <c r="D434" s="12">
        <v>57447648</v>
      </c>
      <c r="E434" s="38"/>
      <c r="F434" s="17"/>
      <c r="G434" s="16">
        <f>2500000/3</f>
        <v>833333.33333333337</v>
      </c>
    </row>
    <row r="435" spans="1:7" x14ac:dyDescent="0.25">
      <c r="A435" s="18">
        <v>3</v>
      </c>
      <c r="B435" s="38"/>
      <c r="C435" s="32" t="s">
        <v>409</v>
      </c>
      <c r="D435" s="12">
        <v>57446189</v>
      </c>
      <c r="E435" s="38"/>
      <c r="F435" s="17"/>
      <c r="G435" s="16">
        <f>2500000/3</f>
        <v>833333.33333333337</v>
      </c>
    </row>
    <row r="436" spans="1:7" x14ac:dyDescent="0.25">
      <c r="A436" s="35" t="s">
        <v>7</v>
      </c>
      <c r="B436" s="36"/>
      <c r="C436" s="36"/>
      <c r="D436" s="36"/>
      <c r="E436" s="36"/>
      <c r="F436" s="37"/>
      <c r="G436" s="15">
        <f>SUM(G433:G435)</f>
        <v>2500000</v>
      </c>
    </row>
    <row r="437" spans="1:7" ht="30" x14ac:dyDescent="0.25">
      <c r="A437" s="1" t="s">
        <v>5</v>
      </c>
      <c r="B437" s="1" t="s">
        <v>0</v>
      </c>
      <c r="C437" s="3" t="s">
        <v>3</v>
      </c>
      <c r="D437" s="4" t="s">
        <v>9</v>
      </c>
      <c r="E437" s="1" t="s">
        <v>1</v>
      </c>
      <c r="F437" s="5" t="s">
        <v>2</v>
      </c>
      <c r="G437" s="6" t="s">
        <v>4</v>
      </c>
    </row>
    <row r="438" spans="1:7" x14ac:dyDescent="0.25">
      <c r="A438" s="18">
        <v>1</v>
      </c>
      <c r="B438" s="38" t="s">
        <v>410</v>
      </c>
      <c r="C438" s="32" t="s">
        <v>411</v>
      </c>
      <c r="D438" s="12">
        <v>7598763</v>
      </c>
      <c r="E438" s="38" t="s">
        <v>417</v>
      </c>
      <c r="F438" s="17"/>
      <c r="G438" s="16">
        <f t="shared" ref="G438:G453" si="27">2500000/16</f>
        <v>156250</v>
      </c>
    </row>
    <row r="439" spans="1:7" x14ac:dyDescent="0.25">
      <c r="A439" s="18">
        <v>2</v>
      </c>
      <c r="B439" s="38"/>
      <c r="C439" s="32" t="s">
        <v>412</v>
      </c>
      <c r="D439" s="12">
        <v>1085105434</v>
      </c>
      <c r="E439" s="38"/>
      <c r="F439" s="17"/>
      <c r="G439" s="16">
        <f t="shared" si="27"/>
        <v>156250</v>
      </c>
    </row>
    <row r="440" spans="1:7" x14ac:dyDescent="0.25">
      <c r="A440" s="18">
        <v>3</v>
      </c>
      <c r="B440" s="38"/>
      <c r="C440" s="32" t="s">
        <v>413</v>
      </c>
      <c r="D440" s="12">
        <v>36451610</v>
      </c>
      <c r="E440" s="38"/>
      <c r="F440" s="17"/>
      <c r="G440" s="16">
        <f t="shared" si="27"/>
        <v>156250</v>
      </c>
    </row>
    <row r="441" spans="1:7" x14ac:dyDescent="0.25">
      <c r="A441" s="18">
        <v>4</v>
      </c>
      <c r="B441" s="38"/>
      <c r="C441" s="32" t="s">
        <v>414</v>
      </c>
      <c r="D441" s="12">
        <v>85154813</v>
      </c>
      <c r="E441" s="38"/>
      <c r="F441" s="17"/>
      <c r="G441" s="16">
        <f t="shared" si="27"/>
        <v>156250</v>
      </c>
    </row>
    <row r="442" spans="1:7" x14ac:dyDescent="0.25">
      <c r="A442" s="18">
        <v>5</v>
      </c>
      <c r="B442" s="38"/>
      <c r="C442" s="32" t="s">
        <v>416</v>
      </c>
      <c r="D442" s="12">
        <v>19585909</v>
      </c>
      <c r="E442" s="38"/>
      <c r="F442" s="17"/>
      <c r="G442" s="16">
        <f t="shared" si="27"/>
        <v>156250</v>
      </c>
    </row>
    <row r="443" spans="1:7" x14ac:dyDescent="0.25">
      <c r="A443" s="18">
        <v>6</v>
      </c>
      <c r="B443" s="38"/>
      <c r="C443" s="32" t="s">
        <v>417</v>
      </c>
      <c r="D443" s="12">
        <v>57404461</v>
      </c>
      <c r="E443" s="38"/>
      <c r="F443" s="17"/>
      <c r="G443" s="16">
        <f t="shared" si="27"/>
        <v>156250</v>
      </c>
    </row>
    <row r="444" spans="1:7" x14ac:dyDescent="0.25">
      <c r="A444" s="18">
        <v>7</v>
      </c>
      <c r="B444" s="38"/>
      <c r="C444" s="32" t="s">
        <v>418</v>
      </c>
      <c r="D444" s="12">
        <v>57421461</v>
      </c>
      <c r="E444" s="38"/>
      <c r="F444" s="17"/>
      <c r="G444" s="16">
        <f t="shared" si="27"/>
        <v>156250</v>
      </c>
    </row>
    <row r="445" spans="1:7" x14ac:dyDescent="0.25">
      <c r="A445" s="18">
        <v>8</v>
      </c>
      <c r="B445" s="38"/>
      <c r="C445" s="32" t="s">
        <v>419</v>
      </c>
      <c r="D445" s="12">
        <v>57447477</v>
      </c>
      <c r="E445" s="38"/>
      <c r="F445" s="17"/>
      <c r="G445" s="16">
        <f t="shared" si="27"/>
        <v>156250</v>
      </c>
    </row>
    <row r="446" spans="1:7" x14ac:dyDescent="0.25">
      <c r="A446" s="18">
        <v>9</v>
      </c>
      <c r="B446" s="38"/>
      <c r="C446" s="32" t="s">
        <v>420</v>
      </c>
      <c r="D446" s="12">
        <v>36547695</v>
      </c>
      <c r="E446" s="38"/>
      <c r="F446" s="17"/>
      <c r="G446" s="16">
        <f t="shared" si="27"/>
        <v>156250</v>
      </c>
    </row>
    <row r="447" spans="1:7" x14ac:dyDescent="0.25">
      <c r="A447" s="18">
        <v>10</v>
      </c>
      <c r="B447" s="38"/>
      <c r="C447" s="32" t="s">
        <v>421</v>
      </c>
      <c r="D447" s="12">
        <v>57303873</v>
      </c>
      <c r="E447" s="38"/>
      <c r="F447" s="17"/>
      <c r="G447" s="16">
        <f t="shared" si="27"/>
        <v>156250</v>
      </c>
    </row>
    <row r="448" spans="1:7" x14ac:dyDescent="0.25">
      <c r="A448" s="18">
        <v>11</v>
      </c>
      <c r="B448" s="38"/>
      <c r="C448" s="32" t="s">
        <v>422</v>
      </c>
      <c r="D448" s="12">
        <v>85472435</v>
      </c>
      <c r="E448" s="38"/>
      <c r="F448" s="17"/>
      <c r="G448" s="16">
        <f t="shared" si="27"/>
        <v>156250</v>
      </c>
    </row>
    <row r="449" spans="1:7" x14ac:dyDescent="0.25">
      <c r="A449" s="18">
        <v>12</v>
      </c>
      <c r="B449" s="38"/>
      <c r="C449" s="32" t="s">
        <v>423</v>
      </c>
      <c r="D449" s="12">
        <v>64516406</v>
      </c>
      <c r="E449" s="38"/>
      <c r="F449" s="17"/>
      <c r="G449" s="16">
        <f t="shared" si="27"/>
        <v>156250</v>
      </c>
    </row>
    <row r="450" spans="1:7" x14ac:dyDescent="0.25">
      <c r="A450" s="18">
        <v>13</v>
      </c>
      <c r="B450" s="38"/>
      <c r="C450" s="32" t="s">
        <v>424</v>
      </c>
      <c r="D450" s="12">
        <v>19586115</v>
      </c>
      <c r="E450" s="38"/>
      <c r="F450" s="17"/>
      <c r="G450" s="16">
        <f t="shared" si="27"/>
        <v>156250</v>
      </c>
    </row>
    <row r="451" spans="1:7" x14ac:dyDescent="0.25">
      <c r="A451" s="18">
        <v>14</v>
      </c>
      <c r="B451" s="38"/>
      <c r="C451" s="32" t="s">
        <v>425</v>
      </c>
      <c r="D451" s="12">
        <v>36696540</v>
      </c>
      <c r="E451" s="38"/>
      <c r="F451" s="17"/>
      <c r="G451" s="16">
        <f t="shared" si="27"/>
        <v>156250</v>
      </c>
    </row>
    <row r="452" spans="1:7" x14ac:dyDescent="0.25">
      <c r="A452" s="18">
        <v>15</v>
      </c>
      <c r="B452" s="38"/>
      <c r="C452" s="32" t="s">
        <v>426</v>
      </c>
      <c r="D452" s="12">
        <v>26759403</v>
      </c>
      <c r="E452" s="38"/>
      <c r="F452" s="17"/>
      <c r="G452" s="16">
        <f t="shared" si="27"/>
        <v>156250</v>
      </c>
    </row>
    <row r="453" spans="1:7" x14ac:dyDescent="0.25">
      <c r="A453" s="18">
        <v>16</v>
      </c>
      <c r="B453" s="38"/>
      <c r="C453" s="32" t="s">
        <v>427</v>
      </c>
      <c r="D453" s="12">
        <v>7141229</v>
      </c>
      <c r="E453" s="38"/>
      <c r="F453" s="17"/>
      <c r="G453" s="16">
        <f t="shared" si="27"/>
        <v>156250</v>
      </c>
    </row>
    <row r="454" spans="1:7" x14ac:dyDescent="0.25">
      <c r="A454" s="35" t="s">
        <v>7</v>
      </c>
      <c r="B454" s="36"/>
      <c r="C454" s="36"/>
      <c r="D454" s="36"/>
      <c r="E454" s="36"/>
      <c r="F454" s="37"/>
      <c r="G454" s="15">
        <f>SUM(G438:G453)</f>
        <v>2500000</v>
      </c>
    </row>
    <row r="455" spans="1:7" ht="30" x14ac:dyDescent="0.25">
      <c r="A455" s="1" t="s">
        <v>5</v>
      </c>
      <c r="B455" s="1" t="s">
        <v>0</v>
      </c>
      <c r="C455" s="3" t="s">
        <v>3</v>
      </c>
      <c r="D455" s="4" t="s">
        <v>9</v>
      </c>
      <c r="E455" s="1" t="s">
        <v>1</v>
      </c>
      <c r="F455" s="5" t="s">
        <v>2</v>
      </c>
      <c r="G455" s="6" t="s">
        <v>4</v>
      </c>
    </row>
    <row r="456" spans="1:7" x14ac:dyDescent="0.25">
      <c r="A456" s="18">
        <v>1</v>
      </c>
      <c r="B456" s="38" t="s">
        <v>435</v>
      </c>
      <c r="C456" s="32" t="s">
        <v>436</v>
      </c>
      <c r="D456" s="12">
        <v>1084737156</v>
      </c>
      <c r="E456" s="38" t="s">
        <v>438</v>
      </c>
      <c r="F456" s="17"/>
      <c r="G456" s="16">
        <f t="shared" ref="G456:G470" si="28">2500000/15</f>
        <v>166666.66666666666</v>
      </c>
    </row>
    <row r="457" spans="1:7" x14ac:dyDescent="0.25">
      <c r="A457" s="18">
        <v>2</v>
      </c>
      <c r="B457" s="38"/>
      <c r="C457" s="32" t="s">
        <v>437</v>
      </c>
      <c r="D457" s="12">
        <v>1082916514</v>
      </c>
      <c r="E457" s="38"/>
      <c r="F457" s="17"/>
      <c r="G457" s="16">
        <f t="shared" si="28"/>
        <v>166666.66666666666</v>
      </c>
    </row>
    <row r="458" spans="1:7" x14ac:dyDescent="0.25">
      <c r="A458" s="18">
        <v>3</v>
      </c>
      <c r="B458" s="38"/>
      <c r="C458" s="32" t="s">
        <v>438</v>
      </c>
      <c r="D458" s="12">
        <v>57448583</v>
      </c>
      <c r="E458" s="38"/>
      <c r="F458" s="17"/>
      <c r="G458" s="16">
        <f t="shared" si="28"/>
        <v>166666.66666666666</v>
      </c>
    </row>
    <row r="459" spans="1:7" x14ac:dyDescent="0.25">
      <c r="A459" s="18">
        <v>4</v>
      </c>
      <c r="B459" s="38"/>
      <c r="C459" s="32" t="s">
        <v>439</v>
      </c>
      <c r="D459" s="12">
        <v>57107066</v>
      </c>
      <c r="E459" s="38"/>
      <c r="F459" s="17"/>
      <c r="G459" s="16">
        <f t="shared" si="28"/>
        <v>166666.66666666666</v>
      </c>
    </row>
    <row r="460" spans="1:7" x14ac:dyDescent="0.25">
      <c r="A460" s="18">
        <v>5</v>
      </c>
      <c r="B460" s="38"/>
      <c r="C460" s="32" t="s">
        <v>440</v>
      </c>
      <c r="D460" s="12">
        <v>1082949610</v>
      </c>
      <c r="E460" s="38"/>
      <c r="F460" s="17"/>
      <c r="G460" s="16">
        <f t="shared" si="28"/>
        <v>166666.66666666666</v>
      </c>
    </row>
    <row r="461" spans="1:7" x14ac:dyDescent="0.25">
      <c r="A461" s="18">
        <v>6</v>
      </c>
      <c r="B461" s="38"/>
      <c r="C461" s="32" t="s">
        <v>441</v>
      </c>
      <c r="D461" s="12">
        <v>36553615</v>
      </c>
      <c r="E461" s="38"/>
      <c r="F461" s="17"/>
      <c r="G461" s="16">
        <f t="shared" si="28"/>
        <v>166666.66666666666</v>
      </c>
    </row>
    <row r="462" spans="1:7" x14ac:dyDescent="0.25">
      <c r="A462" s="18">
        <v>7</v>
      </c>
      <c r="B462" s="38"/>
      <c r="C462" s="32" t="s">
        <v>442</v>
      </c>
      <c r="D462" s="12">
        <v>56082449</v>
      </c>
      <c r="E462" s="38"/>
      <c r="F462" s="17"/>
      <c r="G462" s="16">
        <f t="shared" si="28"/>
        <v>166666.66666666666</v>
      </c>
    </row>
    <row r="463" spans="1:7" x14ac:dyDescent="0.25">
      <c r="A463" s="18">
        <v>8</v>
      </c>
      <c r="B463" s="38"/>
      <c r="C463" s="32" t="s">
        <v>443</v>
      </c>
      <c r="D463" s="12">
        <v>57421259</v>
      </c>
      <c r="E463" s="38"/>
      <c r="F463" s="17"/>
      <c r="G463" s="16">
        <f t="shared" si="28"/>
        <v>166666.66666666666</v>
      </c>
    </row>
    <row r="464" spans="1:7" x14ac:dyDescent="0.25">
      <c r="A464" s="18">
        <v>9</v>
      </c>
      <c r="B464" s="38"/>
      <c r="C464" s="32" t="s">
        <v>444</v>
      </c>
      <c r="D464" s="12">
        <v>72021822</v>
      </c>
      <c r="E464" s="38"/>
      <c r="F464" s="17"/>
      <c r="G464" s="16">
        <f t="shared" si="28"/>
        <v>166666.66666666666</v>
      </c>
    </row>
    <row r="465" spans="1:7" x14ac:dyDescent="0.25">
      <c r="A465" s="18">
        <v>10</v>
      </c>
      <c r="B465" s="38"/>
      <c r="C465" s="32" t="s">
        <v>445</v>
      </c>
      <c r="D465" s="12">
        <v>57290712</v>
      </c>
      <c r="E465" s="38"/>
      <c r="F465" s="17"/>
      <c r="G465" s="16">
        <f t="shared" si="28"/>
        <v>166666.66666666666</v>
      </c>
    </row>
    <row r="466" spans="1:7" x14ac:dyDescent="0.25">
      <c r="A466" s="18">
        <v>11</v>
      </c>
      <c r="B466" s="38"/>
      <c r="C466" s="32" t="s">
        <v>446</v>
      </c>
      <c r="D466" s="12">
        <v>32750716</v>
      </c>
      <c r="E466" s="38"/>
      <c r="F466" s="17"/>
      <c r="G466" s="16">
        <f t="shared" si="28"/>
        <v>166666.66666666666</v>
      </c>
    </row>
    <row r="467" spans="1:7" x14ac:dyDescent="0.25">
      <c r="A467" s="18">
        <v>12</v>
      </c>
      <c r="B467" s="38"/>
      <c r="C467" s="32" t="s">
        <v>447</v>
      </c>
      <c r="D467" s="12">
        <v>22641521</v>
      </c>
      <c r="E467" s="38"/>
      <c r="F467" s="17"/>
      <c r="G467" s="16">
        <f t="shared" si="28"/>
        <v>166666.66666666666</v>
      </c>
    </row>
    <row r="468" spans="1:7" x14ac:dyDescent="0.25">
      <c r="A468" s="18">
        <v>13</v>
      </c>
      <c r="B468" s="38"/>
      <c r="C468" s="32" t="s">
        <v>448</v>
      </c>
      <c r="D468" s="12">
        <v>36551578</v>
      </c>
      <c r="E468" s="38"/>
      <c r="F468" s="17"/>
      <c r="G468" s="16">
        <f t="shared" si="28"/>
        <v>166666.66666666666</v>
      </c>
    </row>
    <row r="469" spans="1:7" x14ac:dyDescent="0.25">
      <c r="A469" s="18">
        <v>14</v>
      </c>
      <c r="B469" s="38"/>
      <c r="C469" s="32" t="s">
        <v>449</v>
      </c>
      <c r="D469" s="12">
        <v>57447307</v>
      </c>
      <c r="E469" s="38"/>
      <c r="F469" s="17"/>
      <c r="G469" s="16">
        <f t="shared" si="28"/>
        <v>166666.66666666666</v>
      </c>
    </row>
    <row r="470" spans="1:7" x14ac:dyDescent="0.25">
      <c r="A470" s="18">
        <v>15</v>
      </c>
      <c r="B470" s="38"/>
      <c r="C470" s="32" t="s">
        <v>450</v>
      </c>
      <c r="D470" s="12">
        <v>1082924817</v>
      </c>
      <c r="E470" s="38"/>
      <c r="F470" s="17"/>
      <c r="G470" s="16">
        <f t="shared" si="28"/>
        <v>166666.66666666666</v>
      </c>
    </row>
    <row r="471" spans="1:7" x14ac:dyDescent="0.25">
      <c r="A471" s="35" t="s">
        <v>7</v>
      </c>
      <c r="B471" s="36"/>
      <c r="C471" s="36"/>
      <c r="D471" s="36"/>
      <c r="E471" s="36"/>
      <c r="F471" s="37"/>
      <c r="G471" s="15">
        <f>SUM(G456:G470)</f>
        <v>2500000</v>
      </c>
    </row>
    <row r="472" spans="1:7" ht="30" x14ac:dyDescent="0.25">
      <c r="A472" s="1" t="s">
        <v>5</v>
      </c>
      <c r="B472" s="1" t="s">
        <v>0</v>
      </c>
      <c r="C472" s="3" t="s">
        <v>3</v>
      </c>
      <c r="D472" s="4" t="s">
        <v>9</v>
      </c>
      <c r="E472" s="1" t="s">
        <v>1</v>
      </c>
      <c r="F472" s="5" t="s">
        <v>2</v>
      </c>
      <c r="G472" s="6" t="s">
        <v>4</v>
      </c>
    </row>
    <row r="473" spans="1:7" x14ac:dyDescent="0.25">
      <c r="A473" s="18">
        <v>1</v>
      </c>
      <c r="B473" s="38" t="s">
        <v>451</v>
      </c>
      <c r="C473" s="32" t="s">
        <v>452</v>
      </c>
      <c r="D473" s="12">
        <v>57291710</v>
      </c>
      <c r="E473" s="38" t="s">
        <v>454</v>
      </c>
      <c r="F473" s="17"/>
      <c r="G473" s="16">
        <f t="shared" ref="G473:G484" si="29">2500000/12</f>
        <v>208333.33333333334</v>
      </c>
    </row>
    <row r="474" spans="1:7" x14ac:dyDescent="0.25">
      <c r="A474" s="18">
        <v>2</v>
      </c>
      <c r="B474" s="38"/>
      <c r="C474" s="32" t="s">
        <v>453</v>
      </c>
      <c r="D474" s="12">
        <v>22494759</v>
      </c>
      <c r="E474" s="38"/>
      <c r="F474" s="17"/>
      <c r="G474" s="16">
        <f t="shared" si="29"/>
        <v>208333.33333333334</v>
      </c>
    </row>
    <row r="475" spans="1:7" x14ac:dyDescent="0.25">
      <c r="A475" s="18">
        <v>3</v>
      </c>
      <c r="B475" s="38"/>
      <c r="C475" s="32" t="s">
        <v>454</v>
      </c>
      <c r="D475" s="12">
        <v>57421794</v>
      </c>
      <c r="E475" s="38"/>
      <c r="F475" s="17"/>
      <c r="G475" s="16">
        <f t="shared" si="29"/>
        <v>208333.33333333334</v>
      </c>
    </row>
    <row r="476" spans="1:7" x14ac:dyDescent="0.25">
      <c r="A476" s="18">
        <v>4</v>
      </c>
      <c r="B476" s="38"/>
      <c r="C476" s="32" t="s">
        <v>455</v>
      </c>
      <c r="D476" s="12">
        <v>22454042</v>
      </c>
      <c r="E476" s="38"/>
      <c r="F476" s="17"/>
      <c r="G476" s="16">
        <f t="shared" si="29"/>
        <v>208333.33333333334</v>
      </c>
    </row>
    <row r="477" spans="1:7" x14ac:dyDescent="0.25">
      <c r="A477" s="18">
        <v>5</v>
      </c>
      <c r="B477" s="38"/>
      <c r="C477" s="32" t="s">
        <v>456</v>
      </c>
      <c r="D477" s="12">
        <v>85473190</v>
      </c>
      <c r="E477" s="38"/>
      <c r="F477" s="17"/>
      <c r="G477" s="16">
        <f t="shared" si="29"/>
        <v>208333.33333333334</v>
      </c>
    </row>
    <row r="478" spans="1:7" x14ac:dyDescent="0.25">
      <c r="A478" s="18">
        <v>6</v>
      </c>
      <c r="B478" s="38"/>
      <c r="C478" s="32" t="s">
        <v>457</v>
      </c>
      <c r="D478" s="12">
        <v>57446541</v>
      </c>
      <c r="E478" s="38"/>
      <c r="F478" s="17"/>
      <c r="G478" s="16">
        <f t="shared" si="29"/>
        <v>208333.33333333334</v>
      </c>
    </row>
    <row r="479" spans="1:7" x14ac:dyDescent="0.25">
      <c r="A479" s="18">
        <v>7</v>
      </c>
      <c r="B479" s="38"/>
      <c r="C479" s="32" t="s">
        <v>458</v>
      </c>
      <c r="D479" s="12">
        <v>14249244</v>
      </c>
      <c r="E479" s="38"/>
      <c r="F479" s="17"/>
      <c r="G479" s="16">
        <f t="shared" si="29"/>
        <v>208333.33333333334</v>
      </c>
    </row>
    <row r="480" spans="1:7" x14ac:dyDescent="0.25">
      <c r="A480" s="18">
        <v>8</v>
      </c>
      <c r="B480" s="38"/>
      <c r="C480" s="32" t="s">
        <v>459</v>
      </c>
      <c r="D480" s="12">
        <v>26688824</v>
      </c>
      <c r="E480" s="38"/>
      <c r="F480" s="17"/>
      <c r="G480" s="16">
        <f t="shared" si="29"/>
        <v>208333.33333333334</v>
      </c>
    </row>
    <row r="481" spans="1:7" x14ac:dyDescent="0.25">
      <c r="A481" s="18">
        <v>9</v>
      </c>
      <c r="B481" s="38"/>
      <c r="C481" s="32" t="s">
        <v>460</v>
      </c>
      <c r="D481" s="12">
        <v>57425559</v>
      </c>
      <c r="E481" s="38"/>
      <c r="F481" s="17"/>
      <c r="G481" s="16">
        <f t="shared" si="29"/>
        <v>208333.33333333334</v>
      </c>
    </row>
    <row r="482" spans="1:7" x14ac:dyDescent="0.25">
      <c r="A482" s="18">
        <v>10</v>
      </c>
      <c r="B482" s="38"/>
      <c r="C482" s="32" t="s">
        <v>461</v>
      </c>
      <c r="D482" s="12">
        <v>26689266</v>
      </c>
      <c r="E482" s="38"/>
      <c r="F482" s="17"/>
      <c r="G482" s="16">
        <f t="shared" si="29"/>
        <v>208333.33333333334</v>
      </c>
    </row>
    <row r="483" spans="1:7" x14ac:dyDescent="0.25">
      <c r="A483" s="18">
        <v>11</v>
      </c>
      <c r="B483" s="38"/>
      <c r="C483" s="32" t="s">
        <v>462</v>
      </c>
      <c r="D483" s="12">
        <v>32816994</v>
      </c>
      <c r="E483" s="38"/>
      <c r="F483" s="17"/>
      <c r="G483" s="16">
        <f t="shared" si="29"/>
        <v>208333.33333333334</v>
      </c>
    </row>
    <row r="484" spans="1:7" x14ac:dyDescent="0.25">
      <c r="A484" s="18">
        <v>12</v>
      </c>
      <c r="B484" s="38"/>
      <c r="C484" s="32" t="s">
        <v>463</v>
      </c>
      <c r="D484" s="12">
        <v>26688134</v>
      </c>
      <c r="E484" s="38"/>
      <c r="F484" s="17"/>
      <c r="G484" s="16">
        <f t="shared" si="29"/>
        <v>208333.33333333334</v>
      </c>
    </row>
    <row r="485" spans="1:7" x14ac:dyDescent="0.25">
      <c r="A485" s="35" t="s">
        <v>7</v>
      </c>
      <c r="B485" s="36"/>
      <c r="C485" s="36"/>
      <c r="D485" s="36"/>
      <c r="E485" s="36"/>
      <c r="F485" s="37"/>
      <c r="G485" s="15">
        <f>SUM(G473:G484)</f>
        <v>2500000</v>
      </c>
    </row>
    <row r="486" spans="1:7" ht="30" x14ac:dyDescent="0.25">
      <c r="A486" s="1" t="s">
        <v>5</v>
      </c>
      <c r="B486" s="1" t="s">
        <v>0</v>
      </c>
      <c r="C486" s="3" t="s">
        <v>3</v>
      </c>
      <c r="D486" s="4" t="s">
        <v>9</v>
      </c>
      <c r="E486" s="1" t="s">
        <v>1</v>
      </c>
      <c r="F486" s="5" t="s">
        <v>2</v>
      </c>
      <c r="G486" s="6" t="s">
        <v>4</v>
      </c>
    </row>
    <row r="487" spans="1:7" ht="15" customHeight="1" x14ac:dyDescent="0.25">
      <c r="A487" s="18">
        <v>1</v>
      </c>
      <c r="B487" s="31" t="s">
        <v>465</v>
      </c>
      <c r="C487" s="32" t="s">
        <v>464</v>
      </c>
      <c r="D487" s="12">
        <v>34974243</v>
      </c>
      <c r="E487" s="31" t="s">
        <v>464</v>
      </c>
      <c r="F487" s="17"/>
      <c r="G487" s="16">
        <f>2500000</f>
        <v>2500000</v>
      </c>
    </row>
    <row r="488" spans="1:7" x14ac:dyDescent="0.25">
      <c r="A488" s="35" t="s">
        <v>7</v>
      </c>
      <c r="B488" s="36"/>
      <c r="C488" s="36"/>
      <c r="D488" s="36"/>
      <c r="E488" s="36"/>
      <c r="F488" s="37"/>
      <c r="G488" s="15">
        <f>SUM(G487:G487)</f>
        <v>2500000</v>
      </c>
    </row>
    <row r="489" spans="1:7" ht="30" x14ac:dyDescent="0.25">
      <c r="A489" s="1" t="s">
        <v>5</v>
      </c>
      <c r="B489" s="1" t="s">
        <v>0</v>
      </c>
      <c r="C489" s="3" t="s">
        <v>3</v>
      </c>
      <c r="D489" s="4" t="s">
        <v>9</v>
      </c>
      <c r="E489" s="1" t="s">
        <v>1</v>
      </c>
      <c r="F489" s="5" t="s">
        <v>2</v>
      </c>
      <c r="G489" s="6" t="s">
        <v>4</v>
      </c>
    </row>
    <row r="490" spans="1:7" x14ac:dyDescent="0.25">
      <c r="A490" s="18">
        <v>1</v>
      </c>
      <c r="B490" s="38" t="s">
        <v>466</v>
      </c>
      <c r="C490" s="32" t="s">
        <v>467</v>
      </c>
      <c r="D490" s="12">
        <v>85444284</v>
      </c>
      <c r="E490" s="38" t="s">
        <v>476</v>
      </c>
      <c r="F490" s="17"/>
      <c r="G490" s="16">
        <f t="shared" ref="G490:G501" si="30">2500000/12</f>
        <v>208333.33333333334</v>
      </c>
    </row>
    <row r="491" spans="1:7" x14ac:dyDescent="0.25">
      <c r="A491" s="18">
        <v>2</v>
      </c>
      <c r="B491" s="38"/>
      <c r="C491" s="32" t="s">
        <v>468</v>
      </c>
      <c r="D491" s="12">
        <v>39067593</v>
      </c>
      <c r="E491" s="38"/>
      <c r="F491" s="17"/>
      <c r="G491" s="16">
        <f t="shared" si="30"/>
        <v>208333.33333333334</v>
      </c>
    </row>
    <row r="492" spans="1:7" x14ac:dyDescent="0.25">
      <c r="A492" s="18">
        <v>3</v>
      </c>
      <c r="B492" s="38"/>
      <c r="C492" s="32" t="s">
        <v>469</v>
      </c>
      <c r="D492" s="12">
        <v>39067903</v>
      </c>
      <c r="E492" s="38"/>
      <c r="F492" s="17"/>
      <c r="G492" s="16">
        <f t="shared" si="30"/>
        <v>208333.33333333334</v>
      </c>
    </row>
    <row r="493" spans="1:7" x14ac:dyDescent="0.25">
      <c r="A493" s="18">
        <v>4</v>
      </c>
      <c r="B493" s="38"/>
      <c r="C493" s="32" t="s">
        <v>470</v>
      </c>
      <c r="D493" s="12">
        <v>30348619</v>
      </c>
      <c r="E493" s="38"/>
      <c r="F493" s="17"/>
      <c r="G493" s="16">
        <f t="shared" si="30"/>
        <v>208333.33333333334</v>
      </c>
    </row>
    <row r="494" spans="1:7" x14ac:dyDescent="0.25">
      <c r="A494" s="18">
        <v>5</v>
      </c>
      <c r="B494" s="38"/>
      <c r="C494" s="32" t="s">
        <v>471</v>
      </c>
      <c r="D494" s="12">
        <v>22606118</v>
      </c>
      <c r="E494" s="38"/>
      <c r="F494" s="17"/>
      <c r="G494" s="16">
        <f t="shared" si="30"/>
        <v>208333.33333333334</v>
      </c>
    </row>
    <row r="495" spans="1:7" x14ac:dyDescent="0.25">
      <c r="A495" s="18">
        <v>6</v>
      </c>
      <c r="B495" s="38"/>
      <c r="C495" s="32" t="s">
        <v>472</v>
      </c>
      <c r="D495" s="12">
        <v>39067214</v>
      </c>
      <c r="E495" s="38"/>
      <c r="F495" s="17"/>
      <c r="G495" s="16">
        <f t="shared" si="30"/>
        <v>208333.33333333334</v>
      </c>
    </row>
    <row r="496" spans="1:7" x14ac:dyDescent="0.25">
      <c r="A496" s="18">
        <v>7</v>
      </c>
      <c r="B496" s="38"/>
      <c r="C496" s="32" t="s">
        <v>473</v>
      </c>
      <c r="D496" s="12">
        <v>39069554</v>
      </c>
      <c r="E496" s="38"/>
      <c r="F496" s="17"/>
      <c r="G496" s="16">
        <f t="shared" si="30"/>
        <v>208333.33333333334</v>
      </c>
    </row>
    <row r="497" spans="1:7" x14ac:dyDescent="0.25">
      <c r="A497" s="18">
        <v>8</v>
      </c>
      <c r="B497" s="38"/>
      <c r="C497" s="32" t="s">
        <v>474</v>
      </c>
      <c r="D497" s="12">
        <v>39068414</v>
      </c>
      <c r="E497" s="38"/>
      <c r="F497" s="17"/>
      <c r="G497" s="16">
        <f t="shared" si="30"/>
        <v>208333.33333333334</v>
      </c>
    </row>
    <row r="498" spans="1:7" x14ac:dyDescent="0.25">
      <c r="A498" s="18">
        <v>9</v>
      </c>
      <c r="B498" s="38"/>
      <c r="C498" s="32" t="s">
        <v>475</v>
      </c>
      <c r="D498" s="12">
        <v>57463905</v>
      </c>
      <c r="E498" s="38"/>
      <c r="F498" s="17"/>
      <c r="G498" s="16">
        <f t="shared" si="30"/>
        <v>208333.33333333334</v>
      </c>
    </row>
    <row r="499" spans="1:7" x14ac:dyDescent="0.25">
      <c r="A499" s="18">
        <v>10</v>
      </c>
      <c r="B499" s="38"/>
      <c r="C499" s="32" t="s">
        <v>476</v>
      </c>
      <c r="D499" s="12">
        <v>39069801</v>
      </c>
      <c r="E499" s="38"/>
      <c r="F499" s="17"/>
      <c r="G499" s="16">
        <f t="shared" si="30"/>
        <v>208333.33333333334</v>
      </c>
    </row>
    <row r="500" spans="1:7" x14ac:dyDescent="0.25">
      <c r="A500" s="18">
        <v>11</v>
      </c>
      <c r="B500" s="38"/>
      <c r="C500" s="32" t="s">
        <v>477</v>
      </c>
      <c r="D500" s="12">
        <v>39068519</v>
      </c>
      <c r="E500" s="38"/>
      <c r="F500" s="17"/>
      <c r="G500" s="16">
        <f t="shared" si="30"/>
        <v>208333.33333333334</v>
      </c>
    </row>
    <row r="501" spans="1:7" x14ac:dyDescent="0.25">
      <c r="A501" s="18">
        <v>12</v>
      </c>
      <c r="B501" s="38"/>
      <c r="C501" s="32" t="s">
        <v>478</v>
      </c>
      <c r="D501" s="12">
        <v>39067405</v>
      </c>
      <c r="E501" s="38"/>
      <c r="F501" s="17"/>
      <c r="G501" s="16">
        <f t="shared" si="30"/>
        <v>208333.33333333334</v>
      </c>
    </row>
    <row r="502" spans="1:7" x14ac:dyDescent="0.25">
      <c r="A502" s="35" t="s">
        <v>7</v>
      </c>
      <c r="B502" s="36"/>
      <c r="C502" s="36"/>
      <c r="D502" s="36"/>
      <c r="E502" s="36"/>
      <c r="F502" s="37"/>
      <c r="G502" s="15">
        <f>SUM(G490:G501)</f>
        <v>2500000</v>
      </c>
    </row>
    <row r="503" spans="1:7" ht="30" x14ac:dyDescent="0.25">
      <c r="A503" s="1" t="s">
        <v>5</v>
      </c>
      <c r="B503" s="1" t="s">
        <v>0</v>
      </c>
      <c r="C503" s="3" t="s">
        <v>3</v>
      </c>
      <c r="D503" s="4" t="s">
        <v>9</v>
      </c>
      <c r="E503" s="1" t="s">
        <v>1</v>
      </c>
      <c r="F503" s="5" t="s">
        <v>2</v>
      </c>
      <c r="G503" s="6" t="s">
        <v>4</v>
      </c>
    </row>
    <row r="504" spans="1:7" x14ac:dyDescent="0.25">
      <c r="A504" s="18">
        <v>1</v>
      </c>
      <c r="B504" s="38" t="s">
        <v>479</v>
      </c>
      <c r="C504" s="32" t="s">
        <v>480</v>
      </c>
      <c r="D504" s="12">
        <v>36555642</v>
      </c>
      <c r="E504" s="38" t="s">
        <v>484</v>
      </c>
      <c r="F504" s="17"/>
      <c r="G504" s="16">
        <f t="shared" ref="G504:G509" si="31">2500000/6</f>
        <v>416666.66666666669</v>
      </c>
    </row>
    <row r="505" spans="1:7" x14ac:dyDescent="0.25">
      <c r="A505" s="18">
        <v>2</v>
      </c>
      <c r="B505" s="38"/>
      <c r="C505" s="32" t="s">
        <v>481</v>
      </c>
      <c r="D505" s="12">
        <v>49689258</v>
      </c>
      <c r="E505" s="38"/>
      <c r="F505" s="17"/>
      <c r="G505" s="16">
        <f t="shared" si="31"/>
        <v>416666.66666666669</v>
      </c>
    </row>
    <row r="506" spans="1:7" x14ac:dyDescent="0.25">
      <c r="A506" s="18">
        <v>3</v>
      </c>
      <c r="B506" s="38"/>
      <c r="C506" s="32" t="s">
        <v>482</v>
      </c>
      <c r="D506" s="12">
        <v>57403870</v>
      </c>
      <c r="E506" s="38"/>
      <c r="F506" s="17"/>
      <c r="G506" s="16">
        <f t="shared" si="31"/>
        <v>416666.66666666669</v>
      </c>
    </row>
    <row r="507" spans="1:7" x14ac:dyDescent="0.25">
      <c r="A507" s="18">
        <v>4</v>
      </c>
      <c r="B507" s="38"/>
      <c r="C507" s="32" t="s">
        <v>483</v>
      </c>
      <c r="D507" s="12">
        <v>19588059</v>
      </c>
      <c r="E507" s="38"/>
      <c r="F507" s="17"/>
      <c r="G507" s="16">
        <f t="shared" si="31"/>
        <v>416666.66666666669</v>
      </c>
    </row>
    <row r="508" spans="1:7" x14ac:dyDescent="0.25">
      <c r="A508" s="18">
        <v>5</v>
      </c>
      <c r="B508" s="38"/>
      <c r="C508" s="32" t="s">
        <v>484</v>
      </c>
      <c r="D508" s="12">
        <v>57446907</v>
      </c>
      <c r="E508" s="38"/>
      <c r="F508" s="17"/>
      <c r="G508" s="16">
        <f t="shared" si="31"/>
        <v>416666.66666666669</v>
      </c>
    </row>
    <row r="509" spans="1:7" x14ac:dyDescent="0.25">
      <c r="A509" s="18">
        <v>6</v>
      </c>
      <c r="B509" s="38"/>
      <c r="C509" s="32" t="s">
        <v>485</v>
      </c>
      <c r="D509" s="12">
        <v>57402942</v>
      </c>
      <c r="E509" s="38"/>
      <c r="F509" s="17"/>
      <c r="G509" s="16">
        <f t="shared" si="31"/>
        <v>416666.66666666669</v>
      </c>
    </row>
    <row r="510" spans="1:7" x14ac:dyDescent="0.25">
      <c r="A510" s="35" t="s">
        <v>7</v>
      </c>
      <c r="B510" s="36"/>
      <c r="C510" s="36"/>
      <c r="D510" s="36"/>
      <c r="E510" s="36"/>
      <c r="F510" s="37"/>
      <c r="G510" s="15">
        <f>SUM(G504:G509)</f>
        <v>2500000</v>
      </c>
    </row>
    <row r="511" spans="1:7" ht="30" x14ac:dyDescent="0.25">
      <c r="A511" s="1" t="s">
        <v>5</v>
      </c>
      <c r="B511" s="1" t="s">
        <v>0</v>
      </c>
      <c r="C511" s="3" t="s">
        <v>3</v>
      </c>
      <c r="D511" s="4" t="s">
        <v>9</v>
      </c>
      <c r="E511" s="1" t="s">
        <v>1</v>
      </c>
      <c r="F511" s="5" t="s">
        <v>2</v>
      </c>
      <c r="G511" s="6" t="s">
        <v>4</v>
      </c>
    </row>
    <row r="512" spans="1:7" x14ac:dyDescent="0.25">
      <c r="A512" s="18">
        <v>1</v>
      </c>
      <c r="B512" s="38" t="s">
        <v>486</v>
      </c>
      <c r="C512" s="32" t="s">
        <v>487</v>
      </c>
      <c r="D512" s="12">
        <v>9268991</v>
      </c>
      <c r="E512" s="38" t="s">
        <v>487</v>
      </c>
      <c r="F512" s="17"/>
      <c r="G512" s="16">
        <f t="shared" ref="G512:G521" si="32">2500000/10</f>
        <v>250000</v>
      </c>
    </row>
    <row r="513" spans="1:7" x14ac:dyDescent="0.25">
      <c r="A513" s="18">
        <v>2</v>
      </c>
      <c r="B513" s="38"/>
      <c r="C513" s="32" t="s">
        <v>488</v>
      </c>
      <c r="D513" s="12">
        <v>36710358</v>
      </c>
      <c r="E513" s="38"/>
      <c r="F513" s="17"/>
      <c r="G513" s="16">
        <f t="shared" si="32"/>
        <v>250000</v>
      </c>
    </row>
    <row r="514" spans="1:7" x14ac:dyDescent="0.25">
      <c r="A514" s="18">
        <v>3</v>
      </c>
      <c r="B514" s="38"/>
      <c r="C514" s="32" t="s">
        <v>489</v>
      </c>
      <c r="D514" s="12">
        <v>12601796</v>
      </c>
      <c r="E514" s="38"/>
      <c r="F514" s="17"/>
      <c r="G514" s="16">
        <f t="shared" si="32"/>
        <v>250000</v>
      </c>
    </row>
    <row r="515" spans="1:7" x14ac:dyDescent="0.25">
      <c r="A515" s="18">
        <v>4</v>
      </c>
      <c r="B515" s="38"/>
      <c r="C515" s="32" t="s">
        <v>490</v>
      </c>
      <c r="D515" s="12">
        <v>40798648</v>
      </c>
      <c r="E515" s="38"/>
      <c r="F515" s="17"/>
      <c r="G515" s="16">
        <f t="shared" si="32"/>
        <v>250000</v>
      </c>
    </row>
    <row r="516" spans="1:7" x14ac:dyDescent="0.25">
      <c r="A516" s="18">
        <v>5</v>
      </c>
      <c r="B516" s="38"/>
      <c r="C516" s="32" t="s">
        <v>491</v>
      </c>
      <c r="D516" s="12">
        <v>12601560</v>
      </c>
      <c r="E516" s="38"/>
      <c r="F516" s="17"/>
      <c r="G516" s="16">
        <f t="shared" si="32"/>
        <v>250000</v>
      </c>
    </row>
    <row r="517" spans="1:7" x14ac:dyDescent="0.25">
      <c r="A517" s="18">
        <v>6</v>
      </c>
      <c r="B517" s="38"/>
      <c r="C517" s="32" t="s">
        <v>492</v>
      </c>
      <c r="D517" s="12">
        <v>12646241</v>
      </c>
      <c r="E517" s="38"/>
      <c r="F517" s="17"/>
      <c r="G517" s="16">
        <f t="shared" si="32"/>
        <v>250000</v>
      </c>
    </row>
    <row r="518" spans="1:7" x14ac:dyDescent="0.25">
      <c r="A518" s="18">
        <v>7</v>
      </c>
      <c r="B518" s="38"/>
      <c r="C518" s="32" t="s">
        <v>493</v>
      </c>
      <c r="D518" s="12">
        <v>49722736</v>
      </c>
      <c r="E518" s="38"/>
      <c r="F518" s="17"/>
      <c r="G518" s="16">
        <f t="shared" si="32"/>
        <v>250000</v>
      </c>
    </row>
    <row r="519" spans="1:7" x14ac:dyDescent="0.25">
      <c r="A519" s="18">
        <v>8</v>
      </c>
      <c r="B519" s="38"/>
      <c r="C519" s="32" t="s">
        <v>494</v>
      </c>
      <c r="D519" s="12">
        <v>7617190</v>
      </c>
      <c r="E519" s="38"/>
      <c r="F519" s="17"/>
      <c r="G519" s="16">
        <f t="shared" si="32"/>
        <v>250000</v>
      </c>
    </row>
    <row r="520" spans="1:7" x14ac:dyDescent="0.25">
      <c r="A520" s="18">
        <v>9</v>
      </c>
      <c r="B520" s="38"/>
      <c r="C520" s="32" t="s">
        <v>495</v>
      </c>
      <c r="D520" s="12">
        <v>8885152</v>
      </c>
      <c r="E520" s="38"/>
      <c r="F520" s="17"/>
      <c r="G520" s="16">
        <f t="shared" si="32"/>
        <v>250000</v>
      </c>
    </row>
    <row r="521" spans="1:7" x14ac:dyDescent="0.25">
      <c r="A521" s="18">
        <v>10</v>
      </c>
      <c r="B521" s="38"/>
      <c r="C521" s="32" t="s">
        <v>496</v>
      </c>
      <c r="D521" s="12">
        <v>9270544</v>
      </c>
      <c r="E521" s="38"/>
      <c r="F521" s="17"/>
      <c r="G521" s="16">
        <f t="shared" si="32"/>
        <v>250000</v>
      </c>
    </row>
    <row r="522" spans="1:7" x14ac:dyDescent="0.25">
      <c r="A522" s="35" t="s">
        <v>7</v>
      </c>
      <c r="B522" s="36"/>
      <c r="C522" s="36"/>
      <c r="D522" s="36"/>
      <c r="E522" s="36"/>
      <c r="F522" s="37"/>
      <c r="G522" s="15">
        <f>SUM(G512:G521)</f>
        <v>2500000</v>
      </c>
    </row>
    <row r="523" spans="1:7" ht="30" x14ac:dyDescent="0.25">
      <c r="A523" s="1" t="s">
        <v>5</v>
      </c>
      <c r="B523" s="1" t="s">
        <v>0</v>
      </c>
      <c r="C523" s="3" t="s">
        <v>3</v>
      </c>
      <c r="D523" s="4" t="s">
        <v>9</v>
      </c>
      <c r="E523" s="1" t="s">
        <v>1</v>
      </c>
      <c r="F523" s="5" t="s">
        <v>2</v>
      </c>
      <c r="G523" s="6" t="s">
        <v>4</v>
      </c>
    </row>
    <row r="524" spans="1:7" x14ac:dyDescent="0.25">
      <c r="A524" s="18">
        <v>1</v>
      </c>
      <c r="B524" s="38" t="s">
        <v>497</v>
      </c>
      <c r="C524" s="32" t="s">
        <v>498</v>
      </c>
      <c r="D524" s="12">
        <v>7591158</v>
      </c>
      <c r="E524" s="38" t="s">
        <v>506</v>
      </c>
      <c r="F524" s="17"/>
      <c r="G524" s="16">
        <f t="shared" ref="G524:G536" si="33">2500000/13</f>
        <v>192307.69230769231</v>
      </c>
    </row>
    <row r="525" spans="1:7" x14ac:dyDescent="0.25">
      <c r="A525" s="18">
        <v>2</v>
      </c>
      <c r="B525" s="38"/>
      <c r="C525" s="32" t="s">
        <v>499</v>
      </c>
      <c r="D525" s="12">
        <v>7595075</v>
      </c>
      <c r="E525" s="38"/>
      <c r="F525" s="17"/>
      <c r="G525" s="16">
        <f t="shared" si="33"/>
        <v>192307.69230769231</v>
      </c>
    </row>
    <row r="526" spans="1:7" x14ac:dyDescent="0.25">
      <c r="A526" s="18">
        <v>3</v>
      </c>
      <c r="B526" s="38"/>
      <c r="C526" s="32" t="s">
        <v>500</v>
      </c>
      <c r="D526" s="12">
        <v>8664540</v>
      </c>
      <c r="E526" s="38"/>
      <c r="F526" s="17"/>
      <c r="G526" s="16">
        <f t="shared" si="33"/>
        <v>192307.69230769231</v>
      </c>
    </row>
    <row r="527" spans="1:7" x14ac:dyDescent="0.25">
      <c r="A527" s="18">
        <v>4</v>
      </c>
      <c r="B527" s="38"/>
      <c r="C527" s="32" t="s">
        <v>501</v>
      </c>
      <c r="D527" s="12">
        <v>57302001</v>
      </c>
      <c r="E527" s="38"/>
      <c r="F527" s="17"/>
      <c r="G527" s="16">
        <f t="shared" si="33"/>
        <v>192307.69230769231</v>
      </c>
    </row>
    <row r="528" spans="1:7" x14ac:dyDescent="0.25">
      <c r="A528" s="18">
        <v>5</v>
      </c>
      <c r="B528" s="38"/>
      <c r="C528" s="32" t="s">
        <v>502</v>
      </c>
      <c r="D528" s="12">
        <v>36562077</v>
      </c>
      <c r="E528" s="38"/>
      <c r="F528" s="17"/>
      <c r="G528" s="16">
        <f t="shared" si="33"/>
        <v>192307.69230769231</v>
      </c>
    </row>
    <row r="529" spans="1:7" x14ac:dyDescent="0.25">
      <c r="A529" s="18">
        <v>6</v>
      </c>
      <c r="B529" s="38"/>
      <c r="C529" s="32" t="s">
        <v>503</v>
      </c>
      <c r="D529" s="12">
        <v>57306607</v>
      </c>
      <c r="E529" s="38"/>
      <c r="F529" s="17"/>
      <c r="G529" s="16">
        <f t="shared" si="33"/>
        <v>192307.69230769231</v>
      </c>
    </row>
    <row r="530" spans="1:7" x14ac:dyDescent="0.25">
      <c r="A530" s="18">
        <v>7</v>
      </c>
      <c r="B530" s="38"/>
      <c r="C530" s="32" t="s">
        <v>504</v>
      </c>
      <c r="D530" s="12">
        <v>55227147</v>
      </c>
      <c r="E530" s="38"/>
      <c r="F530" s="17"/>
      <c r="G530" s="16">
        <f t="shared" si="33"/>
        <v>192307.69230769231</v>
      </c>
    </row>
    <row r="531" spans="1:7" x14ac:dyDescent="0.25">
      <c r="A531" s="18">
        <v>8</v>
      </c>
      <c r="B531" s="38"/>
      <c r="C531" s="32" t="s">
        <v>505</v>
      </c>
      <c r="D531" s="12">
        <v>57302508</v>
      </c>
      <c r="E531" s="38"/>
      <c r="F531" s="17"/>
      <c r="G531" s="16">
        <f t="shared" si="33"/>
        <v>192307.69230769231</v>
      </c>
    </row>
    <row r="532" spans="1:7" x14ac:dyDescent="0.25">
      <c r="A532" s="18">
        <v>9</v>
      </c>
      <c r="B532" s="38"/>
      <c r="C532" s="32" t="s">
        <v>506</v>
      </c>
      <c r="D532" s="12">
        <v>57308506</v>
      </c>
      <c r="E532" s="38"/>
      <c r="F532" s="17"/>
      <c r="G532" s="16">
        <f t="shared" si="33"/>
        <v>192307.69230769231</v>
      </c>
    </row>
    <row r="533" spans="1:7" x14ac:dyDescent="0.25">
      <c r="A533" s="18">
        <v>10</v>
      </c>
      <c r="B533" s="38"/>
      <c r="C533" s="32" t="s">
        <v>507</v>
      </c>
      <c r="D533" s="12">
        <v>1045688208</v>
      </c>
      <c r="E533" s="38"/>
      <c r="F533" s="17"/>
      <c r="G533" s="16">
        <f t="shared" si="33"/>
        <v>192307.69230769231</v>
      </c>
    </row>
    <row r="534" spans="1:7" x14ac:dyDescent="0.25">
      <c r="A534" s="18">
        <v>11</v>
      </c>
      <c r="B534" s="38"/>
      <c r="C534" s="32" t="s">
        <v>508</v>
      </c>
      <c r="D534" s="12">
        <v>57304317</v>
      </c>
      <c r="E534" s="38"/>
      <c r="F534" s="17"/>
      <c r="G534" s="16">
        <f t="shared" si="33"/>
        <v>192307.69230769231</v>
      </c>
    </row>
    <row r="535" spans="1:7" x14ac:dyDescent="0.25">
      <c r="A535" s="18">
        <v>12</v>
      </c>
      <c r="B535" s="38"/>
      <c r="C535" s="32" t="s">
        <v>509</v>
      </c>
      <c r="D535" s="12">
        <v>57301861</v>
      </c>
      <c r="E535" s="38"/>
      <c r="F535" s="17"/>
      <c r="G535" s="16">
        <f t="shared" si="33"/>
        <v>192307.69230769231</v>
      </c>
    </row>
    <row r="536" spans="1:7" x14ac:dyDescent="0.25">
      <c r="A536" s="18">
        <v>13</v>
      </c>
      <c r="B536" s="38"/>
      <c r="C536" s="32" t="s">
        <v>510</v>
      </c>
      <c r="D536" s="12">
        <v>5057915</v>
      </c>
      <c r="E536" s="38"/>
      <c r="F536" s="17"/>
      <c r="G536" s="16">
        <f t="shared" si="33"/>
        <v>192307.69230769231</v>
      </c>
    </row>
    <row r="537" spans="1:7" x14ac:dyDescent="0.25">
      <c r="A537" s="35" t="s">
        <v>7</v>
      </c>
      <c r="B537" s="36"/>
      <c r="C537" s="36"/>
      <c r="D537" s="36"/>
      <c r="E537" s="36"/>
      <c r="F537" s="37"/>
      <c r="G537" s="15">
        <f>SUM(G524:G536)</f>
        <v>2500000</v>
      </c>
    </row>
    <row r="538" spans="1:7" ht="30" x14ac:dyDescent="0.25">
      <c r="A538" s="1" t="s">
        <v>5</v>
      </c>
      <c r="B538" s="1" t="s">
        <v>0</v>
      </c>
      <c r="C538" s="3" t="s">
        <v>3</v>
      </c>
      <c r="D538" s="4" t="s">
        <v>9</v>
      </c>
      <c r="E538" s="1" t="s">
        <v>1</v>
      </c>
      <c r="F538" s="5" t="s">
        <v>2</v>
      </c>
      <c r="G538" s="6" t="s">
        <v>4</v>
      </c>
    </row>
    <row r="539" spans="1:7" x14ac:dyDescent="0.25">
      <c r="A539" s="18">
        <v>1</v>
      </c>
      <c r="B539" s="38" t="s">
        <v>511</v>
      </c>
      <c r="C539" s="32" t="s">
        <v>512</v>
      </c>
      <c r="D539" s="12">
        <v>85163240</v>
      </c>
      <c r="E539" s="38" t="s">
        <v>512</v>
      </c>
      <c r="F539" s="17"/>
      <c r="G539" s="16">
        <f t="shared" ref="G539:G545" si="34">2500000/7</f>
        <v>357142.85714285716</v>
      </c>
    </row>
    <row r="540" spans="1:7" x14ac:dyDescent="0.25">
      <c r="A540" s="18">
        <v>2</v>
      </c>
      <c r="B540" s="38"/>
      <c r="C540" s="32" t="s">
        <v>513</v>
      </c>
      <c r="D540" s="12">
        <v>26783768</v>
      </c>
      <c r="E540" s="38"/>
      <c r="F540" s="17"/>
      <c r="G540" s="16">
        <f t="shared" si="34"/>
        <v>357142.85714285716</v>
      </c>
    </row>
    <row r="541" spans="1:7" x14ac:dyDescent="0.25">
      <c r="A541" s="18">
        <v>3</v>
      </c>
      <c r="B541" s="38"/>
      <c r="C541" s="32" t="s">
        <v>514</v>
      </c>
      <c r="D541" s="12">
        <v>26785095</v>
      </c>
      <c r="E541" s="38"/>
      <c r="F541" s="17"/>
      <c r="G541" s="16">
        <f t="shared" si="34"/>
        <v>357142.85714285716</v>
      </c>
    </row>
    <row r="542" spans="1:7" x14ac:dyDescent="0.25">
      <c r="A542" s="18">
        <v>4</v>
      </c>
      <c r="B542" s="38"/>
      <c r="C542" s="32" t="s">
        <v>515</v>
      </c>
      <c r="D542" s="12">
        <v>57406928</v>
      </c>
      <c r="E542" s="38"/>
      <c r="F542" s="17"/>
      <c r="G542" s="16">
        <f t="shared" si="34"/>
        <v>357142.85714285716</v>
      </c>
    </row>
    <row r="543" spans="1:7" x14ac:dyDescent="0.25">
      <c r="A543" s="18">
        <v>5</v>
      </c>
      <c r="B543" s="38"/>
      <c r="C543" s="32" t="s">
        <v>516</v>
      </c>
      <c r="D543" s="12">
        <v>26784021</v>
      </c>
      <c r="E543" s="38"/>
      <c r="F543" s="17"/>
      <c r="G543" s="16">
        <f t="shared" si="34"/>
        <v>357142.85714285716</v>
      </c>
    </row>
    <row r="544" spans="1:7" x14ac:dyDescent="0.25">
      <c r="A544" s="18">
        <v>6</v>
      </c>
      <c r="B544" s="38"/>
      <c r="C544" s="32" t="s">
        <v>517</v>
      </c>
      <c r="D544" s="12">
        <v>26784624</v>
      </c>
      <c r="E544" s="38"/>
      <c r="F544" s="17"/>
      <c r="G544" s="16">
        <f t="shared" si="34"/>
        <v>357142.85714285716</v>
      </c>
    </row>
    <row r="545" spans="1:7" x14ac:dyDescent="0.25">
      <c r="A545" s="18">
        <v>7</v>
      </c>
      <c r="B545" s="38"/>
      <c r="C545" s="32" t="s">
        <v>518</v>
      </c>
      <c r="D545" s="12">
        <v>26785225</v>
      </c>
      <c r="E545" s="38"/>
      <c r="F545" s="17"/>
      <c r="G545" s="16">
        <f t="shared" si="34"/>
        <v>357142.85714285716</v>
      </c>
    </row>
    <row r="546" spans="1:7" x14ac:dyDescent="0.25">
      <c r="A546" s="35" t="s">
        <v>7</v>
      </c>
      <c r="B546" s="36"/>
      <c r="C546" s="36"/>
      <c r="D546" s="36"/>
      <c r="E546" s="36"/>
      <c r="F546" s="37"/>
      <c r="G546" s="15">
        <f>SUM(G539:G545)</f>
        <v>2500000.0000000005</v>
      </c>
    </row>
    <row r="547" spans="1:7" ht="30" x14ac:dyDescent="0.25">
      <c r="A547" s="1" t="s">
        <v>5</v>
      </c>
      <c r="B547" s="1" t="s">
        <v>0</v>
      </c>
      <c r="C547" s="3" t="s">
        <v>3</v>
      </c>
      <c r="D547" s="4" t="s">
        <v>9</v>
      </c>
      <c r="E547" s="1" t="s">
        <v>1</v>
      </c>
      <c r="F547" s="5" t="s">
        <v>2</v>
      </c>
      <c r="G547" s="6" t="s">
        <v>4</v>
      </c>
    </row>
    <row r="548" spans="1:7" x14ac:dyDescent="0.25">
      <c r="A548" s="18">
        <v>1</v>
      </c>
      <c r="B548" s="38" t="s">
        <v>1646</v>
      </c>
      <c r="C548" s="32" t="s">
        <v>519</v>
      </c>
      <c r="D548" s="12">
        <v>15019827</v>
      </c>
      <c r="E548" s="38" t="s">
        <v>521</v>
      </c>
      <c r="F548" s="17"/>
      <c r="G548" s="16">
        <f t="shared" ref="G548:G553" si="35">2500000/6</f>
        <v>416666.66666666669</v>
      </c>
    </row>
    <row r="549" spans="1:7" x14ac:dyDescent="0.25">
      <c r="A549" s="18">
        <v>2</v>
      </c>
      <c r="B549" s="38"/>
      <c r="C549" s="32" t="s">
        <v>520</v>
      </c>
      <c r="D549" s="12">
        <v>22668693</v>
      </c>
      <c r="E549" s="38"/>
      <c r="F549" s="17"/>
      <c r="G549" s="16">
        <f t="shared" si="35"/>
        <v>416666.66666666669</v>
      </c>
    </row>
    <row r="550" spans="1:7" x14ac:dyDescent="0.25">
      <c r="A550" s="18">
        <v>3</v>
      </c>
      <c r="B550" s="38"/>
      <c r="C550" s="32" t="s">
        <v>521</v>
      </c>
      <c r="D550" s="12">
        <v>1042346238</v>
      </c>
      <c r="E550" s="38"/>
      <c r="F550" s="17"/>
      <c r="G550" s="16">
        <f t="shared" si="35"/>
        <v>416666.66666666669</v>
      </c>
    </row>
    <row r="551" spans="1:7" x14ac:dyDescent="0.25">
      <c r="A551" s="18">
        <v>4</v>
      </c>
      <c r="B551" s="38"/>
      <c r="C551" s="32" t="s">
        <v>522</v>
      </c>
      <c r="D551" s="12">
        <v>32864847</v>
      </c>
      <c r="E551" s="38"/>
      <c r="F551" s="17"/>
      <c r="G551" s="16">
        <f t="shared" si="35"/>
        <v>416666.66666666669</v>
      </c>
    </row>
    <row r="552" spans="1:7" x14ac:dyDescent="0.25">
      <c r="A552" s="18">
        <v>5</v>
      </c>
      <c r="B552" s="38"/>
      <c r="C552" s="32" t="s">
        <v>523</v>
      </c>
      <c r="D552" s="12">
        <v>22675889</v>
      </c>
      <c r="E552" s="38"/>
      <c r="F552" s="17"/>
      <c r="G552" s="16">
        <f t="shared" si="35"/>
        <v>416666.66666666669</v>
      </c>
    </row>
    <row r="553" spans="1:7" x14ac:dyDescent="0.25">
      <c r="A553" s="18">
        <v>6</v>
      </c>
      <c r="B553" s="38"/>
      <c r="C553" s="32" t="s">
        <v>524</v>
      </c>
      <c r="D553" s="12">
        <v>22635032</v>
      </c>
      <c r="E553" s="38"/>
      <c r="F553" s="17"/>
      <c r="G553" s="16">
        <f t="shared" si="35"/>
        <v>416666.66666666669</v>
      </c>
    </row>
    <row r="554" spans="1:7" x14ac:dyDescent="0.25">
      <c r="A554" s="35" t="s">
        <v>7</v>
      </c>
      <c r="B554" s="36"/>
      <c r="C554" s="36"/>
      <c r="D554" s="36"/>
      <c r="E554" s="36"/>
      <c r="F554" s="37"/>
      <c r="G554" s="15">
        <f>SUM(G548:G553)</f>
        <v>2500000</v>
      </c>
    </row>
    <row r="555" spans="1:7" ht="30" x14ac:dyDescent="0.25">
      <c r="A555" s="1" t="s">
        <v>5</v>
      </c>
      <c r="B555" s="1" t="s">
        <v>0</v>
      </c>
      <c r="C555" s="3" t="s">
        <v>3</v>
      </c>
      <c r="D555" s="4" t="s">
        <v>9</v>
      </c>
      <c r="E555" s="1" t="s">
        <v>1</v>
      </c>
      <c r="F555" s="5" t="s">
        <v>2</v>
      </c>
      <c r="G555" s="6" t="s">
        <v>4</v>
      </c>
    </row>
    <row r="556" spans="1:7" x14ac:dyDescent="0.25">
      <c r="A556" s="18">
        <v>1</v>
      </c>
      <c r="B556" s="38" t="s">
        <v>525</v>
      </c>
      <c r="C556" s="32" t="s">
        <v>526</v>
      </c>
      <c r="D556" s="12">
        <v>57404109</v>
      </c>
      <c r="E556" s="38" t="s">
        <v>527</v>
      </c>
      <c r="F556" s="17"/>
      <c r="G556" s="16">
        <f>2500000/2</f>
        <v>1250000</v>
      </c>
    </row>
    <row r="557" spans="1:7" x14ac:dyDescent="0.25">
      <c r="A557" s="18">
        <v>2</v>
      </c>
      <c r="B557" s="38"/>
      <c r="C557" s="32" t="s">
        <v>527</v>
      </c>
      <c r="D557" s="12">
        <v>57427871</v>
      </c>
      <c r="E557" s="38"/>
      <c r="F557" s="17"/>
      <c r="G557" s="16">
        <f>2500000/2</f>
        <v>1250000</v>
      </c>
    </row>
    <row r="558" spans="1:7" x14ac:dyDescent="0.25">
      <c r="A558" s="35" t="s">
        <v>7</v>
      </c>
      <c r="B558" s="36"/>
      <c r="C558" s="36"/>
      <c r="D558" s="36"/>
      <c r="E558" s="36"/>
      <c r="F558" s="37"/>
      <c r="G558" s="15">
        <f>SUM(G556:G557)</f>
        <v>2500000</v>
      </c>
    </row>
    <row r="559" spans="1:7" ht="30" x14ac:dyDescent="0.25">
      <c r="A559" s="1" t="s">
        <v>5</v>
      </c>
      <c r="B559" s="1" t="s">
        <v>0</v>
      </c>
      <c r="C559" s="3" t="s">
        <v>3</v>
      </c>
      <c r="D559" s="4" t="s">
        <v>9</v>
      </c>
      <c r="E559" s="1" t="s">
        <v>1</v>
      </c>
      <c r="F559" s="5" t="s">
        <v>2</v>
      </c>
      <c r="G559" s="6" t="s">
        <v>4</v>
      </c>
    </row>
    <row r="560" spans="1:7" x14ac:dyDescent="0.25">
      <c r="A560" s="18">
        <v>1</v>
      </c>
      <c r="B560" s="38" t="s">
        <v>528</v>
      </c>
      <c r="C560" s="32" t="s">
        <v>529</v>
      </c>
      <c r="D560" s="12">
        <v>22439866</v>
      </c>
      <c r="E560" s="38" t="s">
        <v>529</v>
      </c>
      <c r="F560" s="17"/>
      <c r="G560" s="16">
        <f>2500000/2</f>
        <v>1250000</v>
      </c>
    </row>
    <row r="561" spans="1:7" x14ac:dyDescent="0.25">
      <c r="A561" s="18">
        <v>2</v>
      </c>
      <c r="B561" s="38"/>
      <c r="C561" s="32" t="s">
        <v>530</v>
      </c>
      <c r="D561" s="12">
        <v>26853127</v>
      </c>
      <c r="E561" s="38"/>
      <c r="F561" s="17"/>
      <c r="G561" s="16">
        <f>2500000/2</f>
        <v>1250000</v>
      </c>
    </row>
    <row r="562" spans="1:7" x14ac:dyDescent="0.25">
      <c r="A562" s="35" t="s">
        <v>7</v>
      </c>
      <c r="B562" s="36"/>
      <c r="C562" s="36"/>
      <c r="D562" s="36"/>
      <c r="E562" s="36"/>
      <c r="F562" s="37"/>
      <c r="G562" s="15">
        <f>SUM(G560:G561)</f>
        <v>2500000</v>
      </c>
    </row>
    <row r="563" spans="1:7" ht="30" x14ac:dyDescent="0.25">
      <c r="A563" s="1" t="s">
        <v>5</v>
      </c>
      <c r="B563" s="1" t="s">
        <v>0</v>
      </c>
      <c r="C563" s="3" t="s">
        <v>3</v>
      </c>
      <c r="D563" s="4" t="s">
        <v>9</v>
      </c>
      <c r="E563" s="1" t="s">
        <v>1</v>
      </c>
      <c r="F563" s="5" t="s">
        <v>2</v>
      </c>
      <c r="G563" s="6" t="s">
        <v>4</v>
      </c>
    </row>
    <row r="564" spans="1:7" x14ac:dyDescent="0.25">
      <c r="A564" s="18">
        <v>1</v>
      </c>
      <c r="B564" s="38" t="s">
        <v>531</v>
      </c>
      <c r="C564" s="32" t="s">
        <v>532</v>
      </c>
      <c r="D564" s="12">
        <v>1082064451</v>
      </c>
      <c r="E564" s="38" t="s">
        <v>532</v>
      </c>
      <c r="F564" s="17"/>
      <c r="G564" s="16">
        <f>2500000/3</f>
        <v>833333.33333333337</v>
      </c>
    </row>
    <row r="565" spans="1:7" x14ac:dyDescent="0.25">
      <c r="A565" s="18">
        <v>2</v>
      </c>
      <c r="B565" s="38"/>
      <c r="C565" s="32" t="s">
        <v>533</v>
      </c>
      <c r="D565" s="12">
        <v>5123433</v>
      </c>
      <c r="E565" s="38"/>
      <c r="F565" s="17"/>
      <c r="G565" s="16">
        <f>2500000/3</f>
        <v>833333.33333333337</v>
      </c>
    </row>
    <row r="566" spans="1:7" x14ac:dyDescent="0.25">
      <c r="A566" s="18">
        <v>3</v>
      </c>
      <c r="B566" s="38"/>
      <c r="C566" s="32" t="s">
        <v>534</v>
      </c>
      <c r="D566" s="12">
        <v>5123020</v>
      </c>
      <c r="E566" s="38"/>
      <c r="F566" s="17"/>
      <c r="G566" s="16">
        <f>2500000/3</f>
        <v>833333.33333333337</v>
      </c>
    </row>
    <row r="567" spans="1:7" x14ac:dyDescent="0.25">
      <c r="A567" s="35" t="s">
        <v>7</v>
      </c>
      <c r="B567" s="36"/>
      <c r="C567" s="36"/>
      <c r="D567" s="36"/>
      <c r="E567" s="36"/>
      <c r="F567" s="37"/>
      <c r="G567" s="15">
        <f>SUM(G564:G566)</f>
        <v>2500000</v>
      </c>
    </row>
    <row r="568" spans="1:7" ht="30" x14ac:dyDescent="0.25">
      <c r="A568" s="1" t="s">
        <v>5</v>
      </c>
      <c r="B568" s="1" t="s">
        <v>0</v>
      </c>
      <c r="C568" s="3" t="s">
        <v>3</v>
      </c>
      <c r="D568" s="4" t="s">
        <v>9</v>
      </c>
      <c r="E568" s="1" t="s">
        <v>1</v>
      </c>
      <c r="F568" s="5" t="s">
        <v>2</v>
      </c>
      <c r="G568" s="6" t="s">
        <v>4</v>
      </c>
    </row>
    <row r="569" spans="1:7" x14ac:dyDescent="0.25">
      <c r="A569" s="18">
        <v>1</v>
      </c>
      <c r="B569" s="38" t="s">
        <v>535</v>
      </c>
      <c r="C569" s="33" t="s">
        <v>536</v>
      </c>
      <c r="D569" s="12">
        <v>19460572</v>
      </c>
      <c r="E569" s="38" t="s">
        <v>536</v>
      </c>
      <c r="F569" s="17"/>
      <c r="G569" s="16">
        <f>2500000/4</f>
        <v>625000</v>
      </c>
    </row>
    <row r="570" spans="1:7" x14ac:dyDescent="0.25">
      <c r="A570" s="18">
        <v>2</v>
      </c>
      <c r="B570" s="38"/>
      <c r="C570" s="33" t="s">
        <v>537</v>
      </c>
      <c r="D570" s="12">
        <v>32628784</v>
      </c>
      <c r="E570" s="38"/>
      <c r="F570" s="17"/>
      <c r="G570" s="16">
        <f>2500000/4</f>
        <v>625000</v>
      </c>
    </row>
    <row r="571" spans="1:7" x14ac:dyDescent="0.25">
      <c r="A571" s="18">
        <v>3</v>
      </c>
      <c r="B571" s="38"/>
      <c r="C571" s="33" t="s">
        <v>538</v>
      </c>
      <c r="D571" s="12">
        <v>26845708</v>
      </c>
      <c r="E571" s="38"/>
      <c r="F571" s="17"/>
      <c r="G571" s="16">
        <f>2500000/4</f>
        <v>625000</v>
      </c>
    </row>
    <row r="572" spans="1:7" x14ac:dyDescent="0.25">
      <c r="A572" s="18">
        <v>4</v>
      </c>
      <c r="B572" s="38"/>
      <c r="C572" s="33" t="s">
        <v>539</v>
      </c>
      <c r="D572" s="12">
        <v>12615798</v>
      </c>
      <c r="E572" s="38"/>
      <c r="F572" s="17"/>
      <c r="G572" s="16">
        <f>2500000/4</f>
        <v>625000</v>
      </c>
    </row>
    <row r="573" spans="1:7" x14ac:dyDescent="0.25">
      <c r="A573" s="35" t="s">
        <v>7</v>
      </c>
      <c r="B573" s="36"/>
      <c r="C573" s="36"/>
      <c r="D573" s="36"/>
      <c r="E573" s="36"/>
      <c r="F573" s="37"/>
      <c r="G573" s="15">
        <f>SUM(G569:G572)</f>
        <v>2500000</v>
      </c>
    </row>
    <row r="574" spans="1:7" ht="30" x14ac:dyDescent="0.25">
      <c r="A574" s="1" t="s">
        <v>5</v>
      </c>
      <c r="B574" s="1" t="s">
        <v>0</v>
      </c>
      <c r="C574" s="3" t="s">
        <v>3</v>
      </c>
      <c r="D574" s="4" t="s">
        <v>9</v>
      </c>
      <c r="E574" s="1" t="s">
        <v>1</v>
      </c>
      <c r="F574" s="5" t="s">
        <v>2</v>
      </c>
      <c r="G574" s="6" t="s">
        <v>4</v>
      </c>
    </row>
    <row r="575" spans="1:7" x14ac:dyDescent="0.25">
      <c r="A575" s="18">
        <v>1</v>
      </c>
      <c r="B575" s="38" t="s">
        <v>540</v>
      </c>
      <c r="C575" s="32" t="s">
        <v>541</v>
      </c>
      <c r="D575" s="12">
        <v>57141011</v>
      </c>
      <c r="E575" s="38" t="s">
        <v>547</v>
      </c>
      <c r="F575" s="17"/>
      <c r="G575" s="16">
        <f t="shared" ref="G575:G588" si="36">2500000/14</f>
        <v>178571.42857142858</v>
      </c>
    </row>
    <row r="576" spans="1:7" x14ac:dyDescent="0.25">
      <c r="A576" s="18">
        <v>2</v>
      </c>
      <c r="B576" s="38"/>
      <c r="C576" s="32" t="s">
        <v>542</v>
      </c>
      <c r="D576" s="12">
        <v>12629016</v>
      </c>
      <c r="E576" s="38"/>
      <c r="F576" s="17"/>
      <c r="G576" s="16">
        <f t="shared" si="36"/>
        <v>178571.42857142858</v>
      </c>
    </row>
    <row r="577" spans="1:7" x14ac:dyDescent="0.25">
      <c r="A577" s="18">
        <v>3</v>
      </c>
      <c r="B577" s="38"/>
      <c r="C577" s="32" t="s">
        <v>543</v>
      </c>
      <c r="D577" s="12">
        <v>12621376</v>
      </c>
      <c r="E577" s="38"/>
      <c r="F577" s="17"/>
      <c r="G577" s="16">
        <f t="shared" si="36"/>
        <v>178571.42857142858</v>
      </c>
    </row>
    <row r="578" spans="1:7" x14ac:dyDescent="0.25">
      <c r="A578" s="18">
        <v>4</v>
      </c>
      <c r="B578" s="38"/>
      <c r="C578" s="32" t="s">
        <v>544</v>
      </c>
      <c r="D578" s="12">
        <v>39059432</v>
      </c>
      <c r="E578" s="38"/>
      <c r="F578" s="17"/>
      <c r="G578" s="16">
        <f t="shared" si="36"/>
        <v>178571.42857142858</v>
      </c>
    </row>
    <row r="579" spans="1:7" x14ac:dyDescent="0.25">
      <c r="A579" s="18">
        <v>5</v>
      </c>
      <c r="B579" s="38"/>
      <c r="C579" s="32" t="s">
        <v>545</v>
      </c>
      <c r="D579" s="12">
        <v>36560024</v>
      </c>
      <c r="E579" s="38"/>
      <c r="F579" s="17"/>
      <c r="G579" s="16">
        <f t="shared" si="36"/>
        <v>178571.42857142858</v>
      </c>
    </row>
    <row r="580" spans="1:7" x14ac:dyDescent="0.25">
      <c r="A580" s="18">
        <v>6</v>
      </c>
      <c r="B580" s="38"/>
      <c r="C580" s="32" t="s">
        <v>546</v>
      </c>
      <c r="D580" s="12">
        <v>22530286</v>
      </c>
      <c r="E580" s="38"/>
      <c r="F580" s="17"/>
      <c r="G580" s="16">
        <f t="shared" si="36"/>
        <v>178571.42857142858</v>
      </c>
    </row>
    <row r="581" spans="1:7" x14ac:dyDescent="0.25">
      <c r="A581" s="18">
        <v>7</v>
      </c>
      <c r="B581" s="38"/>
      <c r="C581" s="32" t="s">
        <v>547</v>
      </c>
      <c r="D581" s="12">
        <v>32709178</v>
      </c>
      <c r="E581" s="38"/>
      <c r="F581" s="17"/>
      <c r="G581" s="16">
        <f t="shared" si="36"/>
        <v>178571.42857142858</v>
      </c>
    </row>
    <row r="582" spans="1:7" x14ac:dyDescent="0.25">
      <c r="A582" s="18">
        <v>8</v>
      </c>
      <c r="B582" s="38"/>
      <c r="C582" s="32" t="s">
        <v>548</v>
      </c>
      <c r="D582" s="12">
        <v>39045893</v>
      </c>
      <c r="E582" s="38"/>
      <c r="F582" s="17"/>
      <c r="G582" s="16">
        <f t="shared" si="36"/>
        <v>178571.42857142858</v>
      </c>
    </row>
    <row r="583" spans="1:7" x14ac:dyDescent="0.25">
      <c r="A583" s="18">
        <v>9</v>
      </c>
      <c r="B583" s="38"/>
      <c r="C583" s="32" t="s">
        <v>549</v>
      </c>
      <c r="D583" s="12">
        <v>12446670</v>
      </c>
      <c r="E583" s="38"/>
      <c r="F583" s="17"/>
      <c r="G583" s="16">
        <f t="shared" si="36"/>
        <v>178571.42857142858</v>
      </c>
    </row>
    <row r="584" spans="1:7" x14ac:dyDescent="0.25">
      <c r="A584" s="18">
        <v>10</v>
      </c>
      <c r="B584" s="38"/>
      <c r="C584" s="32" t="s">
        <v>550</v>
      </c>
      <c r="D584" s="12">
        <v>57420460</v>
      </c>
      <c r="E584" s="38"/>
      <c r="F584" s="17"/>
      <c r="G584" s="16">
        <f t="shared" si="36"/>
        <v>178571.42857142858</v>
      </c>
    </row>
    <row r="585" spans="1:7" x14ac:dyDescent="0.25">
      <c r="A585" s="18">
        <v>11</v>
      </c>
      <c r="B585" s="38"/>
      <c r="C585" s="32" t="s">
        <v>551</v>
      </c>
      <c r="D585" s="12">
        <v>12542141</v>
      </c>
      <c r="E585" s="38"/>
      <c r="F585" s="17"/>
      <c r="G585" s="16">
        <f t="shared" si="36"/>
        <v>178571.42857142858</v>
      </c>
    </row>
    <row r="586" spans="1:7" x14ac:dyDescent="0.25">
      <c r="A586" s="18">
        <v>12</v>
      </c>
      <c r="B586" s="38"/>
      <c r="C586" s="32" t="s">
        <v>552</v>
      </c>
      <c r="D586" s="12">
        <v>8770922</v>
      </c>
      <c r="E586" s="38"/>
      <c r="F586" s="17"/>
      <c r="G586" s="16">
        <f t="shared" si="36"/>
        <v>178571.42857142858</v>
      </c>
    </row>
    <row r="587" spans="1:7" x14ac:dyDescent="0.25">
      <c r="A587" s="18">
        <v>13</v>
      </c>
      <c r="B587" s="38"/>
      <c r="C587" s="32" t="s">
        <v>553</v>
      </c>
      <c r="D587" s="12">
        <v>5107647</v>
      </c>
      <c r="E587" s="38"/>
      <c r="F587" s="17"/>
      <c r="G587" s="16">
        <f t="shared" si="36"/>
        <v>178571.42857142858</v>
      </c>
    </row>
    <row r="588" spans="1:7" x14ac:dyDescent="0.25">
      <c r="A588" s="18">
        <v>14</v>
      </c>
      <c r="B588" s="38"/>
      <c r="C588" s="32" t="s">
        <v>554</v>
      </c>
      <c r="D588" s="12">
        <v>39058140</v>
      </c>
      <c r="E588" s="38"/>
      <c r="F588" s="17"/>
      <c r="G588" s="16">
        <f t="shared" si="36"/>
        <v>178571.42857142858</v>
      </c>
    </row>
    <row r="589" spans="1:7" x14ac:dyDescent="0.25">
      <c r="A589" s="35" t="s">
        <v>7</v>
      </c>
      <c r="B589" s="36"/>
      <c r="C589" s="36"/>
      <c r="D589" s="36"/>
      <c r="E589" s="36"/>
      <c r="F589" s="37"/>
      <c r="G589" s="15">
        <f>SUM(G575:G588)</f>
        <v>2500000.0000000005</v>
      </c>
    </row>
    <row r="590" spans="1:7" ht="30" x14ac:dyDescent="0.25">
      <c r="A590" s="1" t="s">
        <v>5</v>
      </c>
      <c r="B590" s="1" t="s">
        <v>0</v>
      </c>
      <c r="C590" s="3" t="s">
        <v>3</v>
      </c>
      <c r="D590" s="4" t="s">
        <v>9</v>
      </c>
      <c r="E590" s="1" t="s">
        <v>1</v>
      </c>
      <c r="F590" s="5" t="s">
        <v>2</v>
      </c>
      <c r="G590" s="6" t="s">
        <v>4</v>
      </c>
    </row>
    <row r="591" spans="1:7" x14ac:dyDescent="0.25">
      <c r="A591" s="18">
        <v>1</v>
      </c>
      <c r="B591" s="38" t="s">
        <v>555</v>
      </c>
      <c r="C591" s="32" t="s">
        <v>556</v>
      </c>
      <c r="D591" s="12">
        <v>12631325</v>
      </c>
      <c r="E591" s="38" t="s">
        <v>556</v>
      </c>
      <c r="F591" s="17"/>
      <c r="G591" s="16">
        <f t="shared" ref="G591:G597" si="37">2500000/7</f>
        <v>357142.85714285716</v>
      </c>
    </row>
    <row r="592" spans="1:7" x14ac:dyDescent="0.25">
      <c r="A592" s="18">
        <v>2</v>
      </c>
      <c r="B592" s="38"/>
      <c r="C592" s="32" t="s">
        <v>557</v>
      </c>
      <c r="D592" s="12">
        <v>19774527</v>
      </c>
      <c r="E592" s="38"/>
      <c r="F592" s="17"/>
      <c r="G592" s="16">
        <f t="shared" si="37"/>
        <v>357142.85714285716</v>
      </c>
    </row>
    <row r="593" spans="1:7" x14ac:dyDescent="0.25">
      <c r="A593" s="18">
        <v>3</v>
      </c>
      <c r="B593" s="38"/>
      <c r="C593" s="32" t="s">
        <v>558</v>
      </c>
      <c r="D593" s="12">
        <v>12595478</v>
      </c>
      <c r="E593" s="38"/>
      <c r="F593" s="17"/>
      <c r="G593" s="16">
        <f t="shared" si="37"/>
        <v>357142.85714285716</v>
      </c>
    </row>
    <row r="594" spans="1:7" x14ac:dyDescent="0.25">
      <c r="A594" s="18">
        <v>4</v>
      </c>
      <c r="B594" s="38"/>
      <c r="C594" s="32" t="s">
        <v>559</v>
      </c>
      <c r="D594" s="12">
        <v>36505690</v>
      </c>
      <c r="E594" s="38"/>
      <c r="F594" s="17"/>
      <c r="G594" s="16">
        <f t="shared" si="37"/>
        <v>357142.85714285716</v>
      </c>
    </row>
    <row r="595" spans="1:7" x14ac:dyDescent="0.25">
      <c r="A595" s="18">
        <v>5</v>
      </c>
      <c r="B595" s="38"/>
      <c r="C595" s="32" t="s">
        <v>560</v>
      </c>
      <c r="D595" s="12">
        <v>36505835</v>
      </c>
      <c r="E595" s="38"/>
      <c r="F595" s="17"/>
      <c r="G595" s="16">
        <f t="shared" si="37"/>
        <v>357142.85714285716</v>
      </c>
    </row>
    <row r="596" spans="1:7" x14ac:dyDescent="0.25">
      <c r="A596" s="18">
        <v>6</v>
      </c>
      <c r="B596" s="38"/>
      <c r="C596" s="32" t="s">
        <v>561</v>
      </c>
      <c r="D596" s="12">
        <v>49609942</v>
      </c>
      <c r="E596" s="38"/>
      <c r="F596" s="17"/>
      <c r="G596" s="16">
        <f t="shared" si="37"/>
        <v>357142.85714285716</v>
      </c>
    </row>
    <row r="597" spans="1:7" x14ac:dyDescent="0.25">
      <c r="A597" s="18">
        <v>7</v>
      </c>
      <c r="B597" s="38"/>
      <c r="C597" s="32" t="s">
        <v>562</v>
      </c>
      <c r="D597" s="12">
        <v>33196976</v>
      </c>
      <c r="E597" s="38"/>
      <c r="F597" s="17"/>
      <c r="G597" s="16">
        <f t="shared" si="37"/>
        <v>357142.85714285716</v>
      </c>
    </row>
    <row r="598" spans="1:7" x14ac:dyDescent="0.25">
      <c r="A598" s="35" t="s">
        <v>7</v>
      </c>
      <c r="B598" s="36"/>
      <c r="C598" s="36"/>
      <c r="D598" s="36"/>
      <c r="E598" s="36"/>
      <c r="F598" s="37"/>
      <c r="G598" s="15">
        <f>SUM(G591:G597)</f>
        <v>2500000.0000000005</v>
      </c>
    </row>
    <row r="599" spans="1:7" ht="30" x14ac:dyDescent="0.25">
      <c r="A599" s="1" t="s">
        <v>5</v>
      </c>
      <c r="B599" s="1" t="s">
        <v>0</v>
      </c>
      <c r="C599" s="3" t="s">
        <v>3</v>
      </c>
      <c r="D599" s="4" t="s">
        <v>9</v>
      </c>
      <c r="E599" s="1" t="s">
        <v>1</v>
      </c>
      <c r="F599" s="5" t="s">
        <v>2</v>
      </c>
      <c r="G599" s="6" t="s">
        <v>4</v>
      </c>
    </row>
    <row r="600" spans="1:7" x14ac:dyDescent="0.25">
      <c r="A600" s="18">
        <v>1</v>
      </c>
      <c r="B600" s="38" t="s">
        <v>573</v>
      </c>
      <c r="C600" s="32" t="s">
        <v>563</v>
      </c>
      <c r="D600" s="12">
        <v>64552782</v>
      </c>
      <c r="E600" s="38" t="s">
        <v>563</v>
      </c>
      <c r="F600" s="17"/>
      <c r="G600" s="16">
        <f t="shared" ref="G600:G605" si="38">2500000/6</f>
        <v>416666.66666666669</v>
      </c>
    </row>
    <row r="601" spans="1:7" x14ac:dyDescent="0.25">
      <c r="A601" s="18">
        <v>2</v>
      </c>
      <c r="B601" s="38"/>
      <c r="C601" s="32" t="s">
        <v>564</v>
      </c>
      <c r="D601" s="12">
        <v>73548816</v>
      </c>
      <c r="E601" s="38"/>
      <c r="F601" s="17"/>
      <c r="G601" s="16">
        <f t="shared" si="38"/>
        <v>416666.66666666669</v>
      </c>
    </row>
    <row r="602" spans="1:7" x14ac:dyDescent="0.25">
      <c r="A602" s="18">
        <v>3</v>
      </c>
      <c r="B602" s="38"/>
      <c r="C602" s="32" t="s">
        <v>565</v>
      </c>
      <c r="D602" s="12">
        <v>12579777</v>
      </c>
      <c r="E602" s="38"/>
      <c r="F602" s="17"/>
      <c r="G602" s="16">
        <f t="shared" si="38"/>
        <v>416666.66666666669</v>
      </c>
    </row>
    <row r="603" spans="1:7" x14ac:dyDescent="0.25">
      <c r="A603" s="18">
        <v>4</v>
      </c>
      <c r="B603" s="38"/>
      <c r="C603" s="32" t="s">
        <v>566</v>
      </c>
      <c r="D603" s="12">
        <v>85470534</v>
      </c>
      <c r="E603" s="38"/>
      <c r="F603" s="17"/>
      <c r="G603" s="16">
        <f t="shared" si="38"/>
        <v>416666.66666666669</v>
      </c>
    </row>
    <row r="604" spans="1:7" x14ac:dyDescent="0.25">
      <c r="A604" s="18">
        <v>5</v>
      </c>
      <c r="B604" s="38"/>
      <c r="C604" s="32" t="s">
        <v>567</v>
      </c>
      <c r="D604" s="12">
        <v>85438751</v>
      </c>
      <c r="E604" s="38"/>
      <c r="F604" s="17"/>
      <c r="G604" s="16">
        <f t="shared" si="38"/>
        <v>416666.66666666669</v>
      </c>
    </row>
    <row r="605" spans="1:7" x14ac:dyDescent="0.25">
      <c r="A605" s="18">
        <v>6</v>
      </c>
      <c r="B605" s="38"/>
      <c r="C605" s="32" t="s">
        <v>568</v>
      </c>
      <c r="D605" s="12">
        <v>57271807</v>
      </c>
      <c r="E605" s="38"/>
      <c r="F605" s="17"/>
      <c r="G605" s="16">
        <f t="shared" si="38"/>
        <v>416666.66666666669</v>
      </c>
    </row>
    <row r="606" spans="1:7" x14ac:dyDescent="0.25">
      <c r="A606" s="35" t="s">
        <v>7</v>
      </c>
      <c r="B606" s="36"/>
      <c r="C606" s="36"/>
      <c r="D606" s="36"/>
      <c r="E606" s="36"/>
      <c r="F606" s="37"/>
      <c r="G606" s="15">
        <f>SUM(G600:G605)</f>
        <v>2500000</v>
      </c>
    </row>
    <row r="607" spans="1:7" ht="30" x14ac:dyDescent="0.25">
      <c r="A607" s="1" t="s">
        <v>5</v>
      </c>
      <c r="B607" s="1" t="s">
        <v>0</v>
      </c>
      <c r="C607" s="3" t="s">
        <v>3</v>
      </c>
      <c r="D607" s="4" t="s">
        <v>9</v>
      </c>
      <c r="E607" s="1" t="s">
        <v>1</v>
      </c>
      <c r="F607" s="5" t="s">
        <v>2</v>
      </c>
      <c r="G607" s="6" t="s">
        <v>4</v>
      </c>
    </row>
    <row r="608" spans="1:7" x14ac:dyDescent="0.25">
      <c r="A608" s="18">
        <v>1</v>
      </c>
      <c r="B608" s="38" t="s">
        <v>569</v>
      </c>
      <c r="C608" s="32" t="s">
        <v>570</v>
      </c>
      <c r="D608" s="12">
        <v>26712682</v>
      </c>
      <c r="E608" s="38" t="s">
        <v>570</v>
      </c>
      <c r="F608" s="17"/>
      <c r="G608" s="16">
        <f>2500000/3</f>
        <v>833333.33333333337</v>
      </c>
    </row>
    <row r="609" spans="1:7" x14ac:dyDescent="0.25">
      <c r="A609" s="18">
        <v>2</v>
      </c>
      <c r="B609" s="38"/>
      <c r="C609" s="32" t="s">
        <v>571</v>
      </c>
      <c r="D609" s="12">
        <v>5078041</v>
      </c>
      <c r="E609" s="38"/>
      <c r="F609" s="17"/>
      <c r="G609" s="16">
        <f>2500000/3</f>
        <v>833333.33333333337</v>
      </c>
    </row>
    <row r="610" spans="1:7" x14ac:dyDescent="0.25">
      <c r="A610" s="18">
        <v>3</v>
      </c>
      <c r="B610" s="38"/>
      <c r="C610" s="32" t="s">
        <v>572</v>
      </c>
      <c r="D610" s="12">
        <v>26852952</v>
      </c>
      <c r="E610" s="38"/>
      <c r="F610" s="17"/>
      <c r="G610" s="16">
        <f>2500000/3</f>
        <v>833333.33333333337</v>
      </c>
    </row>
    <row r="611" spans="1:7" x14ac:dyDescent="0.25">
      <c r="A611" s="35" t="s">
        <v>7</v>
      </c>
      <c r="B611" s="36"/>
      <c r="C611" s="36"/>
      <c r="D611" s="36"/>
      <c r="E611" s="36"/>
      <c r="F611" s="37"/>
      <c r="G611" s="15">
        <f>SUM(G608:G610)</f>
        <v>2500000</v>
      </c>
    </row>
    <row r="612" spans="1:7" ht="30" x14ac:dyDescent="0.25">
      <c r="A612" s="1" t="s">
        <v>5</v>
      </c>
      <c r="B612" s="1" t="s">
        <v>0</v>
      </c>
      <c r="C612" s="3" t="s">
        <v>3</v>
      </c>
      <c r="D612" s="4" t="s">
        <v>9</v>
      </c>
      <c r="E612" s="1" t="s">
        <v>1</v>
      </c>
      <c r="F612" s="5" t="s">
        <v>2</v>
      </c>
      <c r="G612" s="6" t="s">
        <v>4</v>
      </c>
    </row>
    <row r="613" spans="1:7" x14ac:dyDescent="0.25">
      <c r="A613" s="18">
        <v>1</v>
      </c>
      <c r="B613" s="38" t="s">
        <v>574</v>
      </c>
      <c r="C613" s="32" t="s">
        <v>575</v>
      </c>
      <c r="D613" s="12">
        <v>77195336</v>
      </c>
      <c r="E613" s="38" t="s">
        <v>575</v>
      </c>
      <c r="F613" s="17"/>
      <c r="G613" s="16">
        <f>2500000/5</f>
        <v>500000</v>
      </c>
    </row>
    <row r="614" spans="1:7" x14ac:dyDescent="0.25">
      <c r="A614" s="18">
        <v>2</v>
      </c>
      <c r="B614" s="38"/>
      <c r="C614" s="32" t="s">
        <v>576</v>
      </c>
      <c r="D614" s="12">
        <v>36575513</v>
      </c>
      <c r="E614" s="38"/>
      <c r="F614" s="17"/>
      <c r="G614" s="16">
        <f>2500000/5</f>
        <v>500000</v>
      </c>
    </row>
    <row r="615" spans="1:7" x14ac:dyDescent="0.25">
      <c r="A615" s="18">
        <v>3</v>
      </c>
      <c r="B615" s="38"/>
      <c r="C615" s="32" t="s">
        <v>577</v>
      </c>
      <c r="D615" s="12">
        <v>36575486</v>
      </c>
      <c r="E615" s="38"/>
      <c r="F615" s="17"/>
      <c r="G615" s="16">
        <f>2500000/5</f>
        <v>500000</v>
      </c>
    </row>
    <row r="616" spans="1:7" x14ac:dyDescent="0.25">
      <c r="A616" s="18">
        <v>4</v>
      </c>
      <c r="B616" s="38"/>
      <c r="C616" s="32" t="s">
        <v>578</v>
      </c>
      <c r="D616" s="12">
        <v>12601879</v>
      </c>
      <c r="E616" s="38"/>
      <c r="F616" s="17"/>
      <c r="G616" s="16">
        <f>2500000/5</f>
        <v>500000</v>
      </c>
    </row>
    <row r="617" spans="1:7" x14ac:dyDescent="0.25">
      <c r="A617" s="18">
        <v>5</v>
      </c>
      <c r="B617" s="38"/>
      <c r="C617" s="32" t="s">
        <v>579</v>
      </c>
      <c r="D617" s="12">
        <v>12601764</v>
      </c>
      <c r="E617" s="38"/>
      <c r="F617" s="17"/>
      <c r="G617" s="16">
        <f>2500000/5</f>
        <v>500000</v>
      </c>
    </row>
    <row r="618" spans="1:7" x14ac:dyDescent="0.25">
      <c r="A618" s="35" t="s">
        <v>7</v>
      </c>
      <c r="B618" s="36"/>
      <c r="C618" s="36"/>
      <c r="D618" s="36"/>
      <c r="E618" s="36"/>
      <c r="F618" s="37"/>
      <c r="G618" s="15">
        <f>SUM(G613:G617)</f>
        <v>2500000</v>
      </c>
    </row>
    <row r="619" spans="1:7" ht="30" x14ac:dyDescent="0.25">
      <c r="A619" s="1" t="s">
        <v>5</v>
      </c>
      <c r="B619" s="1" t="s">
        <v>0</v>
      </c>
      <c r="C619" s="3" t="s">
        <v>3</v>
      </c>
      <c r="D619" s="4" t="s">
        <v>9</v>
      </c>
      <c r="E619" s="1" t="s">
        <v>1</v>
      </c>
      <c r="F619" s="5" t="s">
        <v>2</v>
      </c>
      <c r="G619" s="6" t="s">
        <v>4</v>
      </c>
    </row>
    <row r="620" spans="1:7" x14ac:dyDescent="0.25">
      <c r="A620" s="18">
        <v>1</v>
      </c>
      <c r="B620" s="38" t="s">
        <v>580</v>
      </c>
      <c r="C620" s="32" t="s">
        <v>581</v>
      </c>
      <c r="D620" s="12">
        <v>85164688</v>
      </c>
      <c r="E620" s="38" t="s">
        <v>584</v>
      </c>
      <c r="F620" s="17"/>
      <c r="G620" s="16">
        <f t="shared" ref="G620:G640" si="39">2500000/21</f>
        <v>119047.61904761905</v>
      </c>
    </row>
    <row r="621" spans="1:7" x14ac:dyDescent="0.25">
      <c r="A621" s="18">
        <v>2</v>
      </c>
      <c r="B621" s="38"/>
      <c r="C621" s="32" t="s">
        <v>582</v>
      </c>
      <c r="D621" s="12">
        <v>85163857</v>
      </c>
      <c r="E621" s="38"/>
      <c r="F621" s="17"/>
      <c r="G621" s="16">
        <f t="shared" si="39"/>
        <v>119047.61904761905</v>
      </c>
    </row>
    <row r="622" spans="1:7" x14ac:dyDescent="0.25">
      <c r="A622" s="18">
        <v>3</v>
      </c>
      <c r="B622" s="38"/>
      <c r="C622" s="32" t="s">
        <v>583</v>
      </c>
      <c r="D622" s="12">
        <v>85164795</v>
      </c>
      <c r="E622" s="38"/>
      <c r="F622" s="17"/>
      <c r="G622" s="16">
        <f t="shared" si="39"/>
        <v>119047.61904761905</v>
      </c>
    </row>
    <row r="623" spans="1:7" x14ac:dyDescent="0.25">
      <c r="A623" s="18">
        <v>4</v>
      </c>
      <c r="B623" s="38"/>
      <c r="C623" s="32" t="s">
        <v>584</v>
      </c>
      <c r="D623" s="12">
        <v>85163816</v>
      </c>
      <c r="E623" s="38"/>
      <c r="F623" s="17"/>
      <c r="G623" s="16">
        <f t="shared" si="39"/>
        <v>119047.61904761905</v>
      </c>
    </row>
    <row r="624" spans="1:7" x14ac:dyDescent="0.25">
      <c r="A624" s="18">
        <v>5</v>
      </c>
      <c r="B624" s="38"/>
      <c r="C624" s="32" t="s">
        <v>585</v>
      </c>
      <c r="D624" s="12">
        <v>57406802</v>
      </c>
      <c r="E624" s="38"/>
      <c r="F624" s="17"/>
      <c r="G624" s="16">
        <f t="shared" si="39"/>
        <v>119047.61904761905</v>
      </c>
    </row>
    <row r="625" spans="1:7" x14ac:dyDescent="0.25">
      <c r="A625" s="18">
        <v>6</v>
      </c>
      <c r="B625" s="38"/>
      <c r="C625" s="32" t="s">
        <v>586</v>
      </c>
      <c r="D625" s="12">
        <v>57407650</v>
      </c>
      <c r="E625" s="38"/>
      <c r="F625" s="17"/>
      <c r="G625" s="16">
        <f t="shared" si="39"/>
        <v>119047.61904761905</v>
      </c>
    </row>
    <row r="626" spans="1:7" x14ac:dyDescent="0.25">
      <c r="A626" s="18">
        <v>7</v>
      </c>
      <c r="B626" s="38"/>
      <c r="C626" s="32" t="s">
        <v>587</v>
      </c>
      <c r="D626" s="12">
        <v>57408014</v>
      </c>
      <c r="E626" s="38"/>
      <c r="F626" s="17"/>
      <c r="G626" s="16">
        <f t="shared" si="39"/>
        <v>119047.61904761905</v>
      </c>
    </row>
    <row r="627" spans="1:7" x14ac:dyDescent="0.25">
      <c r="A627" s="18">
        <v>8</v>
      </c>
      <c r="B627" s="38"/>
      <c r="C627" s="32" t="s">
        <v>588</v>
      </c>
      <c r="D627" s="12">
        <v>36640553</v>
      </c>
      <c r="E627" s="38"/>
      <c r="F627" s="17"/>
      <c r="G627" s="16">
        <f t="shared" si="39"/>
        <v>119047.61904761905</v>
      </c>
    </row>
    <row r="628" spans="1:7" x14ac:dyDescent="0.25">
      <c r="A628" s="18">
        <v>9</v>
      </c>
      <c r="B628" s="38"/>
      <c r="C628" s="32" t="s">
        <v>589</v>
      </c>
      <c r="D628" s="12">
        <v>36640271</v>
      </c>
      <c r="E628" s="38"/>
      <c r="F628" s="17"/>
      <c r="G628" s="16">
        <f t="shared" si="39"/>
        <v>119047.61904761905</v>
      </c>
    </row>
    <row r="629" spans="1:7" x14ac:dyDescent="0.25">
      <c r="A629" s="18">
        <v>10</v>
      </c>
      <c r="B629" s="38"/>
      <c r="C629" s="32" t="s">
        <v>590</v>
      </c>
      <c r="D629" s="12">
        <v>85162672</v>
      </c>
      <c r="E629" s="38"/>
      <c r="F629" s="17"/>
      <c r="G629" s="16">
        <f t="shared" si="39"/>
        <v>119047.61904761905</v>
      </c>
    </row>
    <row r="630" spans="1:7" x14ac:dyDescent="0.25">
      <c r="A630" s="18">
        <v>11</v>
      </c>
      <c r="B630" s="38"/>
      <c r="C630" s="32" t="s">
        <v>591</v>
      </c>
      <c r="D630" s="12">
        <v>57408952</v>
      </c>
      <c r="E630" s="38"/>
      <c r="F630" s="17"/>
      <c r="G630" s="16">
        <f t="shared" si="39"/>
        <v>119047.61904761905</v>
      </c>
    </row>
    <row r="631" spans="1:7" x14ac:dyDescent="0.25">
      <c r="A631" s="18">
        <v>12</v>
      </c>
      <c r="B631" s="38"/>
      <c r="C631" s="32" t="s">
        <v>592</v>
      </c>
      <c r="D631" s="12">
        <v>26784766</v>
      </c>
      <c r="E631" s="38"/>
      <c r="F631" s="17"/>
      <c r="G631" s="16">
        <f t="shared" si="39"/>
        <v>119047.61904761905</v>
      </c>
    </row>
    <row r="632" spans="1:7" x14ac:dyDescent="0.25">
      <c r="A632" s="18">
        <v>13</v>
      </c>
      <c r="B632" s="38"/>
      <c r="C632" s="32" t="s">
        <v>593</v>
      </c>
      <c r="D632" s="12">
        <v>1085167031</v>
      </c>
      <c r="E632" s="38"/>
      <c r="F632" s="17"/>
      <c r="G632" s="16">
        <f t="shared" si="39"/>
        <v>119047.61904761905</v>
      </c>
    </row>
    <row r="633" spans="1:7" x14ac:dyDescent="0.25">
      <c r="A633" s="18">
        <v>14</v>
      </c>
      <c r="B633" s="38"/>
      <c r="C633" s="32" t="s">
        <v>594</v>
      </c>
      <c r="D633" s="12">
        <v>32612078</v>
      </c>
      <c r="E633" s="38"/>
      <c r="F633" s="17"/>
      <c r="G633" s="16">
        <f t="shared" si="39"/>
        <v>119047.61904761905</v>
      </c>
    </row>
    <row r="634" spans="1:7" x14ac:dyDescent="0.25">
      <c r="A634" s="18">
        <v>15</v>
      </c>
      <c r="B634" s="38"/>
      <c r="C634" s="32" t="s">
        <v>595</v>
      </c>
      <c r="D634" s="12">
        <v>57407823</v>
      </c>
      <c r="E634" s="38"/>
      <c r="F634" s="17"/>
      <c r="G634" s="16">
        <f t="shared" si="39"/>
        <v>119047.61904761905</v>
      </c>
    </row>
    <row r="635" spans="1:7" x14ac:dyDescent="0.25">
      <c r="A635" s="18">
        <v>16</v>
      </c>
      <c r="B635" s="38"/>
      <c r="C635" s="32" t="s">
        <v>596</v>
      </c>
      <c r="D635" s="12">
        <v>57407723</v>
      </c>
      <c r="E635" s="38"/>
      <c r="F635" s="17"/>
      <c r="G635" s="16">
        <f t="shared" si="39"/>
        <v>119047.61904761905</v>
      </c>
    </row>
    <row r="636" spans="1:7" x14ac:dyDescent="0.25">
      <c r="A636" s="18">
        <v>17</v>
      </c>
      <c r="B636" s="38"/>
      <c r="C636" s="32" t="s">
        <v>597</v>
      </c>
      <c r="D636" s="12">
        <v>26785276</v>
      </c>
      <c r="E636" s="38"/>
      <c r="F636" s="17"/>
      <c r="G636" s="16">
        <f t="shared" si="39"/>
        <v>119047.61904761905</v>
      </c>
    </row>
    <row r="637" spans="1:7" x14ac:dyDescent="0.25">
      <c r="A637" s="18">
        <v>18</v>
      </c>
      <c r="B637" s="38"/>
      <c r="C637" s="32" t="s">
        <v>598</v>
      </c>
      <c r="D637" s="12">
        <v>57407637</v>
      </c>
      <c r="E637" s="38"/>
      <c r="F637" s="17"/>
      <c r="G637" s="16">
        <f t="shared" si="39"/>
        <v>119047.61904761905</v>
      </c>
    </row>
    <row r="638" spans="1:7" x14ac:dyDescent="0.25">
      <c r="A638" s="18">
        <v>19</v>
      </c>
      <c r="B638" s="38"/>
      <c r="C638" s="32" t="s">
        <v>599</v>
      </c>
      <c r="D638" s="12">
        <v>57408667</v>
      </c>
      <c r="E638" s="38"/>
      <c r="F638" s="17"/>
      <c r="G638" s="16">
        <f t="shared" si="39"/>
        <v>119047.61904761905</v>
      </c>
    </row>
    <row r="639" spans="1:7" x14ac:dyDescent="0.25">
      <c r="A639" s="18">
        <v>20</v>
      </c>
      <c r="B639" s="38"/>
      <c r="C639" s="32" t="s">
        <v>600</v>
      </c>
      <c r="D639" s="12">
        <v>26784278</v>
      </c>
      <c r="E639" s="38"/>
      <c r="F639" s="17"/>
      <c r="G639" s="16">
        <f t="shared" si="39"/>
        <v>119047.61904761905</v>
      </c>
    </row>
    <row r="640" spans="1:7" x14ac:dyDescent="0.25">
      <c r="A640" s="18">
        <v>21</v>
      </c>
      <c r="B640" s="38"/>
      <c r="C640" s="32" t="s">
        <v>601</v>
      </c>
      <c r="D640" s="12">
        <v>85163669</v>
      </c>
      <c r="E640" s="38"/>
      <c r="F640" s="17"/>
      <c r="G640" s="16">
        <f t="shared" si="39"/>
        <v>119047.61904761905</v>
      </c>
    </row>
    <row r="641" spans="1:7" x14ac:dyDescent="0.25">
      <c r="A641" s="35" t="s">
        <v>7</v>
      </c>
      <c r="B641" s="36"/>
      <c r="C641" s="36"/>
      <c r="D641" s="36"/>
      <c r="E641" s="36"/>
      <c r="F641" s="37"/>
      <c r="G641" s="15">
        <f>SUM(G620:G640)</f>
        <v>2499999.9999999986</v>
      </c>
    </row>
    <row r="642" spans="1:7" ht="30" x14ac:dyDescent="0.25">
      <c r="A642" s="1" t="s">
        <v>5</v>
      </c>
      <c r="B642" s="1" t="s">
        <v>0</v>
      </c>
      <c r="C642" s="3" t="s">
        <v>3</v>
      </c>
      <c r="D642" s="4" t="s">
        <v>9</v>
      </c>
      <c r="E642" s="1" t="s">
        <v>1</v>
      </c>
      <c r="F642" s="5" t="s">
        <v>2</v>
      </c>
      <c r="G642" s="6" t="s">
        <v>4</v>
      </c>
    </row>
    <row r="643" spans="1:7" x14ac:dyDescent="0.25">
      <c r="A643" s="18">
        <v>1</v>
      </c>
      <c r="B643" s="38" t="s">
        <v>602</v>
      </c>
      <c r="C643" s="32" t="s">
        <v>603</v>
      </c>
      <c r="D643" s="12">
        <v>36562575</v>
      </c>
      <c r="E643" s="38" t="s">
        <v>603</v>
      </c>
      <c r="F643" s="17"/>
      <c r="G643" s="16">
        <f t="shared" ref="G643:G651" si="40">2500000/9</f>
        <v>277777.77777777775</v>
      </c>
    </row>
    <row r="644" spans="1:7" x14ac:dyDescent="0.25">
      <c r="A644" s="18">
        <v>2</v>
      </c>
      <c r="B644" s="38"/>
      <c r="C644" s="32" t="s">
        <v>604</v>
      </c>
      <c r="D644" s="12">
        <v>49729063</v>
      </c>
      <c r="E644" s="38"/>
      <c r="F644" s="17"/>
      <c r="G644" s="16">
        <f t="shared" si="40"/>
        <v>277777.77777777775</v>
      </c>
    </row>
    <row r="645" spans="1:7" x14ac:dyDescent="0.25">
      <c r="A645" s="18">
        <v>3</v>
      </c>
      <c r="B645" s="38"/>
      <c r="C645" s="32" t="s">
        <v>605</v>
      </c>
      <c r="D645" s="12">
        <v>71697877</v>
      </c>
      <c r="E645" s="38"/>
      <c r="F645" s="17"/>
      <c r="G645" s="16">
        <f t="shared" si="40"/>
        <v>277777.77777777775</v>
      </c>
    </row>
    <row r="646" spans="1:7" x14ac:dyDescent="0.25">
      <c r="A646" s="18">
        <v>4</v>
      </c>
      <c r="B646" s="38"/>
      <c r="C646" s="32" t="s">
        <v>606</v>
      </c>
      <c r="D646" s="12">
        <v>85164226</v>
      </c>
      <c r="E646" s="38"/>
      <c r="F646" s="17"/>
      <c r="G646" s="16">
        <f t="shared" si="40"/>
        <v>277777.77777777775</v>
      </c>
    </row>
    <row r="647" spans="1:7" x14ac:dyDescent="0.25">
      <c r="A647" s="18">
        <v>5</v>
      </c>
      <c r="B647" s="38"/>
      <c r="C647" s="32" t="s">
        <v>607</v>
      </c>
      <c r="D647" s="12">
        <v>57409132</v>
      </c>
      <c r="E647" s="38"/>
      <c r="F647" s="17"/>
      <c r="G647" s="16">
        <f t="shared" si="40"/>
        <v>277777.77777777775</v>
      </c>
    </row>
    <row r="648" spans="1:7" x14ac:dyDescent="0.25">
      <c r="A648" s="18">
        <v>6</v>
      </c>
      <c r="B648" s="38"/>
      <c r="C648" s="32" t="s">
        <v>608</v>
      </c>
      <c r="D648" s="12">
        <v>22481952</v>
      </c>
      <c r="E648" s="38"/>
      <c r="F648" s="17"/>
      <c r="G648" s="16">
        <f t="shared" si="40"/>
        <v>277777.77777777775</v>
      </c>
    </row>
    <row r="649" spans="1:7" x14ac:dyDescent="0.25">
      <c r="A649" s="18">
        <v>7</v>
      </c>
      <c r="B649" s="38"/>
      <c r="C649" s="32" t="s">
        <v>609</v>
      </c>
      <c r="D649" s="12">
        <v>57408546</v>
      </c>
      <c r="E649" s="38"/>
      <c r="F649" s="17"/>
      <c r="G649" s="16">
        <f t="shared" si="40"/>
        <v>277777.77777777775</v>
      </c>
    </row>
    <row r="650" spans="1:7" x14ac:dyDescent="0.25">
      <c r="A650" s="18">
        <v>8</v>
      </c>
      <c r="B650" s="38"/>
      <c r="C650" s="32" t="s">
        <v>610</v>
      </c>
      <c r="D650" s="12">
        <v>57407568</v>
      </c>
      <c r="E650" s="38"/>
      <c r="F650" s="17"/>
      <c r="G650" s="16">
        <f t="shared" si="40"/>
        <v>277777.77777777775</v>
      </c>
    </row>
    <row r="651" spans="1:7" x14ac:dyDescent="0.25">
      <c r="A651" s="18">
        <v>9</v>
      </c>
      <c r="B651" s="38"/>
      <c r="C651" s="32" t="s">
        <v>611</v>
      </c>
      <c r="D651" s="12">
        <v>57407262</v>
      </c>
      <c r="E651" s="38"/>
      <c r="F651" s="17"/>
      <c r="G651" s="16">
        <f t="shared" si="40"/>
        <v>277777.77777777775</v>
      </c>
    </row>
    <row r="652" spans="1:7" x14ac:dyDescent="0.25">
      <c r="A652" s="35" t="s">
        <v>7</v>
      </c>
      <c r="B652" s="36"/>
      <c r="C652" s="36"/>
      <c r="D652" s="36"/>
      <c r="E652" s="36"/>
      <c r="F652" s="37"/>
      <c r="G652" s="15">
        <f>SUM(G643:G651)</f>
        <v>2500000</v>
      </c>
    </row>
    <row r="653" spans="1:7" ht="30" x14ac:dyDescent="0.25">
      <c r="A653" s="1" t="s">
        <v>5</v>
      </c>
      <c r="B653" s="1" t="s">
        <v>0</v>
      </c>
      <c r="C653" s="3" t="s">
        <v>3</v>
      </c>
      <c r="D653" s="4" t="s">
        <v>9</v>
      </c>
      <c r="E653" s="1" t="s">
        <v>1</v>
      </c>
      <c r="F653" s="5" t="s">
        <v>2</v>
      </c>
      <c r="G653" s="6" t="s">
        <v>4</v>
      </c>
    </row>
    <row r="654" spans="1:7" x14ac:dyDescent="0.25">
      <c r="A654" s="18">
        <v>1</v>
      </c>
      <c r="B654" s="38" t="s">
        <v>612</v>
      </c>
      <c r="C654" s="32" t="s">
        <v>613</v>
      </c>
      <c r="D654" s="12">
        <v>42499910</v>
      </c>
      <c r="E654" s="38" t="s">
        <v>613</v>
      </c>
      <c r="F654" s="17"/>
      <c r="G654" s="16">
        <f t="shared" ref="G654:G666" si="41">2500000/13</f>
        <v>192307.69230769231</v>
      </c>
    </row>
    <row r="655" spans="1:7" x14ac:dyDescent="0.25">
      <c r="A655" s="18">
        <v>2</v>
      </c>
      <c r="B655" s="38"/>
      <c r="C655" s="32" t="s">
        <v>614</v>
      </c>
      <c r="D655" s="12">
        <v>3735462</v>
      </c>
      <c r="E655" s="38"/>
      <c r="F655" s="17"/>
      <c r="G655" s="16">
        <f t="shared" si="41"/>
        <v>192307.69230769231</v>
      </c>
    </row>
    <row r="656" spans="1:7" x14ac:dyDescent="0.25">
      <c r="A656" s="18">
        <v>3</v>
      </c>
      <c r="B656" s="38"/>
      <c r="C656" s="32" t="s">
        <v>615</v>
      </c>
      <c r="D656" s="12">
        <v>39067583</v>
      </c>
      <c r="E656" s="38"/>
      <c r="F656" s="17"/>
      <c r="G656" s="16">
        <f t="shared" si="41"/>
        <v>192307.69230769231</v>
      </c>
    </row>
    <row r="657" spans="1:7" x14ac:dyDescent="0.25">
      <c r="A657" s="18">
        <v>4</v>
      </c>
      <c r="B657" s="38"/>
      <c r="C657" s="32" t="s">
        <v>616</v>
      </c>
      <c r="D657" s="12">
        <v>39067105</v>
      </c>
      <c r="E657" s="38"/>
      <c r="F657" s="17"/>
      <c r="G657" s="16">
        <f t="shared" si="41"/>
        <v>192307.69230769231</v>
      </c>
    </row>
    <row r="658" spans="1:7" x14ac:dyDescent="0.25">
      <c r="A658" s="18">
        <v>5</v>
      </c>
      <c r="B658" s="38"/>
      <c r="C658" s="32" t="s">
        <v>617</v>
      </c>
      <c r="D658" s="12">
        <v>39069616</v>
      </c>
      <c r="E658" s="38"/>
      <c r="F658" s="17"/>
      <c r="G658" s="16">
        <f t="shared" si="41"/>
        <v>192307.69230769231</v>
      </c>
    </row>
    <row r="659" spans="1:7" x14ac:dyDescent="0.25">
      <c r="A659" s="18">
        <v>6</v>
      </c>
      <c r="B659" s="38"/>
      <c r="C659" s="32" t="s">
        <v>618</v>
      </c>
      <c r="D659" s="12">
        <v>39067385</v>
      </c>
      <c r="E659" s="38"/>
      <c r="F659" s="17"/>
      <c r="G659" s="16">
        <f t="shared" si="41"/>
        <v>192307.69230769231</v>
      </c>
    </row>
    <row r="660" spans="1:7" x14ac:dyDescent="0.25">
      <c r="A660" s="18">
        <v>7</v>
      </c>
      <c r="B660" s="38"/>
      <c r="C660" s="32" t="s">
        <v>619</v>
      </c>
      <c r="D660" s="12">
        <v>15247352</v>
      </c>
      <c r="E660" s="38"/>
      <c r="F660" s="17"/>
      <c r="G660" s="16">
        <f t="shared" si="41"/>
        <v>192307.69230769231</v>
      </c>
    </row>
    <row r="661" spans="1:7" x14ac:dyDescent="0.25">
      <c r="A661" s="18">
        <v>8</v>
      </c>
      <c r="B661" s="38"/>
      <c r="C661" s="32" t="s">
        <v>620</v>
      </c>
      <c r="D661" s="12">
        <v>39066718</v>
      </c>
      <c r="E661" s="38"/>
      <c r="F661" s="17"/>
      <c r="G661" s="16">
        <f t="shared" si="41"/>
        <v>192307.69230769231</v>
      </c>
    </row>
    <row r="662" spans="1:7" x14ac:dyDescent="0.25">
      <c r="A662" s="18">
        <v>9</v>
      </c>
      <c r="B662" s="38"/>
      <c r="C662" s="32" t="s">
        <v>621</v>
      </c>
      <c r="D662" s="12">
        <v>36546723</v>
      </c>
      <c r="E662" s="38"/>
      <c r="F662" s="17"/>
      <c r="G662" s="16">
        <f t="shared" si="41"/>
        <v>192307.69230769231</v>
      </c>
    </row>
    <row r="663" spans="1:7" x14ac:dyDescent="0.25">
      <c r="A663" s="18">
        <v>10</v>
      </c>
      <c r="B663" s="38"/>
      <c r="C663" s="32" t="s">
        <v>622</v>
      </c>
      <c r="D663" s="12">
        <v>15249148</v>
      </c>
      <c r="E663" s="38"/>
      <c r="F663" s="17"/>
      <c r="G663" s="16">
        <f t="shared" si="41"/>
        <v>192307.69230769231</v>
      </c>
    </row>
    <row r="664" spans="1:7" x14ac:dyDescent="0.25">
      <c r="A664" s="18">
        <v>11</v>
      </c>
      <c r="B664" s="38"/>
      <c r="C664" s="32" t="s">
        <v>623</v>
      </c>
      <c r="D664" s="12">
        <v>36551622</v>
      </c>
      <c r="E664" s="38"/>
      <c r="F664" s="17"/>
      <c r="G664" s="16">
        <f t="shared" si="41"/>
        <v>192307.69230769231</v>
      </c>
    </row>
    <row r="665" spans="1:7" x14ac:dyDescent="0.25">
      <c r="A665" s="18">
        <v>12</v>
      </c>
      <c r="B665" s="38"/>
      <c r="C665" s="32" t="s">
        <v>624</v>
      </c>
      <c r="D665" s="12">
        <v>39067845</v>
      </c>
      <c r="E665" s="38"/>
      <c r="F665" s="17"/>
      <c r="G665" s="16">
        <f t="shared" si="41"/>
        <v>192307.69230769231</v>
      </c>
    </row>
    <row r="666" spans="1:7" x14ac:dyDescent="0.25">
      <c r="A666" s="18">
        <v>13</v>
      </c>
      <c r="B666" s="38"/>
      <c r="C666" s="32" t="s">
        <v>625</v>
      </c>
      <c r="D666" s="12">
        <v>39067379</v>
      </c>
      <c r="E666" s="38"/>
      <c r="F666" s="17"/>
      <c r="G666" s="16">
        <f t="shared" si="41"/>
        <v>192307.69230769231</v>
      </c>
    </row>
    <row r="667" spans="1:7" x14ac:dyDescent="0.25">
      <c r="A667" s="35" t="s">
        <v>7</v>
      </c>
      <c r="B667" s="36"/>
      <c r="C667" s="36"/>
      <c r="D667" s="36"/>
      <c r="E667" s="36"/>
      <c r="F667" s="37"/>
      <c r="G667" s="15">
        <f>SUM(G654:G666)</f>
        <v>2500000</v>
      </c>
    </row>
    <row r="668" spans="1:7" ht="30" x14ac:dyDescent="0.25">
      <c r="A668" s="1" t="s">
        <v>5</v>
      </c>
      <c r="B668" s="1" t="s">
        <v>0</v>
      </c>
      <c r="C668" s="3" t="s">
        <v>3</v>
      </c>
      <c r="D668" s="4" t="s">
        <v>9</v>
      </c>
      <c r="E668" s="1" t="s">
        <v>1</v>
      </c>
      <c r="F668" s="5" t="s">
        <v>2</v>
      </c>
      <c r="G668" s="6" t="s">
        <v>4</v>
      </c>
    </row>
    <row r="669" spans="1:7" x14ac:dyDescent="0.25">
      <c r="A669" s="18">
        <v>1</v>
      </c>
      <c r="B669" s="38" t="s">
        <v>626</v>
      </c>
      <c r="C669" s="32" t="s">
        <v>627</v>
      </c>
      <c r="D669" s="12">
        <v>7598909</v>
      </c>
      <c r="E669" s="38" t="s">
        <v>643</v>
      </c>
      <c r="F669" s="17"/>
      <c r="G669" s="16">
        <f t="shared" ref="G669:G694" si="42">2500000/26</f>
        <v>96153.846153846156</v>
      </c>
    </row>
    <row r="670" spans="1:7" x14ac:dyDescent="0.25">
      <c r="A670" s="18">
        <v>2</v>
      </c>
      <c r="B670" s="38"/>
      <c r="C670" s="32" t="s">
        <v>628</v>
      </c>
      <c r="D670" s="12">
        <v>7594339</v>
      </c>
      <c r="E670" s="38"/>
      <c r="F670" s="17"/>
      <c r="G670" s="16">
        <f t="shared" si="42"/>
        <v>96153.846153846156</v>
      </c>
    </row>
    <row r="671" spans="1:7" x14ac:dyDescent="0.25">
      <c r="A671" s="18">
        <v>3</v>
      </c>
      <c r="B671" s="38"/>
      <c r="C671" s="32" t="s">
        <v>629</v>
      </c>
      <c r="D671" s="12">
        <v>57305522</v>
      </c>
      <c r="E671" s="38"/>
      <c r="F671" s="17"/>
      <c r="G671" s="16">
        <f t="shared" si="42"/>
        <v>96153.846153846156</v>
      </c>
    </row>
    <row r="672" spans="1:7" x14ac:dyDescent="0.25">
      <c r="A672" s="18">
        <v>4</v>
      </c>
      <c r="B672" s="38"/>
      <c r="C672" s="32" t="s">
        <v>630</v>
      </c>
      <c r="D672" s="12">
        <v>72137491</v>
      </c>
      <c r="E672" s="38"/>
      <c r="F672" s="17"/>
      <c r="G672" s="16">
        <f t="shared" si="42"/>
        <v>96153.846153846156</v>
      </c>
    </row>
    <row r="673" spans="1:7" x14ac:dyDescent="0.25">
      <c r="A673" s="18">
        <v>5</v>
      </c>
      <c r="B673" s="38"/>
      <c r="C673" s="32" t="s">
        <v>631</v>
      </c>
      <c r="D673" s="12">
        <v>7597291</v>
      </c>
      <c r="E673" s="38"/>
      <c r="F673" s="17"/>
      <c r="G673" s="16">
        <f t="shared" si="42"/>
        <v>96153.846153846156</v>
      </c>
    </row>
    <row r="674" spans="1:7" x14ac:dyDescent="0.25">
      <c r="A674" s="18">
        <v>6</v>
      </c>
      <c r="B674" s="38"/>
      <c r="C674" s="32" t="s">
        <v>632</v>
      </c>
      <c r="D674" s="12">
        <v>22500448</v>
      </c>
      <c r="E674" s="38"/>
      <c r="F674" s="17"/>
      <c r="G674" s="16">
        <f t="shared" si="42"/>
        <v>96153.846153846156</v>
      </c>
    </row>
    <row r="675" spans="1:7" x14ac:dyDescent="0.25">
      <c r="A675" s="18">
        <v>7</v>
      </c>
      <c r="B675" s="38"/>
      <c r="C675" s="32" t="s">
        <v>633</v>
      </c>
      <c r="D675" s="12">
        <v>57449823</v>
      </c>
      <c r="E675" s="38"/>
      <c r="F675" s="17"/>
      <c r="G675" s="16">
        <f t="shared" si="42"/>
        <v>96153.846153846156</v>
      </c>
    </row>
    <row r="676" spans="1:7" x14ac:dyDescent="0.25">
      <c r="A676" s="18">
        <v>8</v>
      </c>
      <c r="B676" s="38"/>
      <c r="C676" s="32" t="s">
        <v>634</v>
      </c>
      <c r="D676" s="12">
        <v>57303864</v>
      </c>
      <c r="E676" s="38"/>
      <c r="F676" s="17"/>
      <c r="G676" s="16">
        <f t="shared" si="42"/>
        <v>96153.846153846156</v>
      </c>
    </row>
    <row r="677" spans="1:7" x14ac:dyDescent="0.25">
      <c r="A677" s="18">
        <v>9</v>
      </c>
      <c r="B677" s="38"/>
      <c r="C677" s="32" t="s">
        <v>635</v>
      </c>
      <c r="D677" s="12">
        <v>57300373</v>
      </c>
      <c r="E677" s="38"/>
      <c r="F677" s="17"/>
      <c r="G677" s="16">
        <f t="shared" si="42"/>
        <v>96153.846153846156</v>
      </c>
    </row>
    <row r="678" spans="1:7" x14ac:dyDescent="0.25">
      <c r="A678" s="18">
        <v>10</v>
      </c>
      <c r="B678" s="38"/>
      <c r="C678" s="32" t="s">
        <v>636</v>
      </c>
      <c r="D678" s="12">
        <v>57302825</v>
      </c>
      <c r="E678" s="38"/>
      <c r="F678" s="17"/>
      <c r="G678" s="16">
        <f t="shared" si="42"/>
        <v>96153.846153846156</v>
      </c>
    </row>
    <row r="679" spans="1:7" x14ac:dyDescent="0.25">
      <c r="A679" s="18">
        <v>11</v>
      </c>
      <c r="B679" s="38"/>
      <c r="C679" s="32" t="s">
        <v>637</v>
      </c>
      <c r="D679" s="12">
        <v>72150311</v>
      </c>
      <c r="E679" s="38"/>
      <c r="F679" s="17"/>
      <c r="G679" s="16">
        <f t="shared" si="42"/>
        <v>96153.846153846156</v>
      </c>
    </row>
    <row r="680" spans="1:7" x14ac:dyDescent="0.25">
      <c r="A680" s="18">
        <v>12</v>
      </c>
      <c r="B680" s="38"/>
      <c r="C680" s="32" t="s">
        <v>638</v>
      </c>
      <c r="D680" s="12">
        <v>32843366</v>
      </c>
      <c r="E680" s="38"/>
      <c r="F680" s="17"/>
      <c r="G680" s="16">
        <f t="shared" si="42"/>
        <v>96153.846153846156</v>
      </c>
    </row>
    <row r="681" spans="1:7" x14ac:dyDescent="0.25">
      <c r="A681" s="18">
        <v>13</v>
      </c>
      <c r="B681" s="38"/>
      <c r="C681" s="32" t="s">
        <v>639</v>
      </c>
      <c r="D681" s="12">
        <v>1079931663</v>
      </c>
      <c r="E681" s="38"/>
      <c r="F681" s="17"/>
      <c r="G681" s="16">
        <f t="shared" si="42"/>
        <v>96153.846153846156</v>
      </c>
    </row>
    <row r="682" spans="1:7" x14ac:dyDescent="0.25">
      <c r="A682" s="18">
        <v>14</v>
      </c>
      <c r="B682" s="38"/>
      <c r="C682" s="32" t="s">
        <v>640</v>
      </c>
      <c r="D682" s="12">
        <v>57303206</v>
      </c>
      <c r="E682" s="38"/>
      <c r="F682" s="17"/>
      <c r="G682" s="16">
        <f t="shared" si="42"/>
        <v>96153.846153846156</v>
      </c>
    </row>
    <row r="683" spans="1:7" x14ac:dyDescent="0.25">
      <c r="A683" s="18">
        <v>15</v>
      </c>
      <c r="B683" s="38"/>
      <c r="C683" s="32" t="s">
        <v>641</v>
      </c>
      <c r="D683" s="12">
        <v>36532013</v>
      </c>
      <c r="E683" s="38"/>
      <c r="F683" s="17"/>
      <c r="G683" s="16">
        <f t="shared" si="42"/>
        <v>96153.846153846156</v>
      </c>
    </row>
    <row r="684" spans="1:7" x14ac:dyDescent="0.25">
      <c r="A684" s="18">
        <v>16</v>
      </c>
      <c r="B684" s="38"/>
      <c r="C684" s="32" t="s">
        <v>642</v>
      </c>
      <c r="D684" s="12">
        <v>26825536</v>
      </c>
      <c r="E684" s="38"/>
      <c r="F684" s="17"/>
      <c r="G684" s="16">
        <f t="shared" si="42"/>
        <v>96153.846153846156</v>
      </c>
    </row>
    <row r="685" spans="1:7" x14ac:dyDescent="0.25">
      <c r="A685" s="18">
        <v>17</v>
      </c>
      <c r="B685" s="38"/>
      <c r="C685" s="32" t="s">
        <v>643</v>
      </c>
      <c r="D685" s="12">
        <v>57305251</v>
      </c>
      <c r="E685" s="38"/>
      <c r="F685" s="17"/>
      <c r="G685" s="16">
        <f t="shared" si="42"/>
        <v>96153.846153846156</v>
      </c>
    </row>
    <row r="686" spans="1:7" x14ac:dyDescent="0.25">
      <c r="A686" s="18">
        <v>18</v>
      </c>
      <c r="B686" s="38"/>
      <c r="C686" s="32" t="s">
        <v>1653</v>
      </c>
      <c r="D686" s="12">
        <v>57300617</v>
      </c>
      <c r="E686" s="38"/>
      <c r="F686" s="17"/>
      <c r="G686" s="16">
        <f t="shared" si="42"/>
        <v>96153.846153846156</v>
      </c>
    </row>
    <row r="687" spans="1:7" x14ac:dyDescent="0.25">
      <c r="A687" s="18">
        <v>19</v>
      </c>
      <c r="B687" s="38"/>
      <c r="C687" s="32" t="s">
        <v>644</v>
      </c>
      <c r="D687" s="12">
        <v>19591793</v>
      </c>
      <c r="E687" s="38"/>
      <c r="F687" s="17"/>
      <c r="G687" s="16">
        <f t="shared" si="42"/>
        <v>96153.846153846156</v>
      </c>
    </row>
    <row r="688" spans="1:7" x14ac:dyDescent="0.25">
      <c r="A688" s="18">
        <v>20</v>
      </c>
      <c r="B688" s="38"/>
      <c r="C688" s="32" t="s">
        <v>645</v>
      </c>
      <c r="D688" s="12">
        <v>5408723</v>
      </c>
      <c r="E688" s="38"/>
      <c r="F688" s="17"/>
      <c r="G688" s="16">
        <f t="shared" si="42"/>
        <v>96153.846153846156</v>
      </c>
    </row>
    <row r="689" spans="1:7" x14ac:dyDescent="0.25">
      <c r="A689" s="18">
        <v>21</v>
      </c>
      <c r="B689" s="38"/>
      <c r="C689" s="32" t="s">
        <v>646</v>
      </c>
      <c r="D689" s="12">
        <v>57402954</v>
      </c>
      <c r="E689" s="38"/>
      <c r="F689" s="17"/>
      <c r="G689" s="16">
        <f t="shared" si="42"/>
        <v>96153.846153846156</v>
      </c>
    </row>
    <row r="690" spans="1:7" x14ac:dyDescent="0.25">
      <c r="A690" s="18">
        <v>22</v>
      </c>
      <c r="B690" s="38"/>
      <c r="C690" s="32" t="s">
        <v>647</v>
      </c>
      <c r="D690" s="12">
        <v>7592251</v>
      </c>
      <c r="E690" s="38"/>
      <c r="F690" s="17"/>
      <c r="G690" s="16">
        <f t="shared" si="42"/>
        <v>96153.846153846156</v>
      </c>
    </row>
    <row r="691" spans="1:7" x14ac:dyDescent="0.25">
      <c r="A691" s="18">
        <v>23</v>
      </c>
      <c r="B691" s="38"/>
      <c r="C691" s="32" t="s">
        <v>648</v>
      </c>
      <c r="D691" s="12">
        <v>19585217</v>
      </c>
      <c r="E691" s="38"/>
      <c r="F691" s="17"/>
      <c r="G691" s="16">
        <f t="shared" si="42"/>
        <v>96153.846153846156</v>
      </c>
    </row>
    <row r="692" spans="1:7" x14ac:dyDescent="0.25">
      <c r="A692" s="18">
        <v>24</v>
      </c>
      <c r="B692" s="38"/>
      <c r="C692" s="32" t="s">
        <v>649</v>
      </c>
      <c r="D692" s="12">
        <v>85025122</v>
      </c>
      <c r="E692" s="38"/>
      <c r="F692" s="17"/>
      <c r="G692" s="16">
        <f t="shared" si="42"/>
        <v>96153.846153846156</v>
      </c>
    </row>
    <row r="693" spans="1:7" x14ac:dyDescent="0.25">
      <c r="A693" s="18">
        <v>25</v>
      </c>
      <c r="B693" s="38"/>
      <c r="C693" s="32" t="s">
        <v>650</v>
      </c>
      <c r="D693" s="12">
        <v>7596056</v>
      </c>
      <c r="E693" s="38"/>
      <c r="F693" s="17"/>
      <c r="G693" s="16">
        <f t="shared" si="42"/>
        <v>96153.846153846156</v>
      </c>
    </row>
    <row r="694" spans="1:7" x14ac:dyDescent="0.25">
      <c r="A694" s="18">
        <v>26</v>
      </c>
      <c r="B694" s="38"/>
      <c r="C694" s="32" t="s">
        <v>651</v>
      </c>
      <c r="D694" s="12">
        <v>72167760</v>
      </c>
      <c r="E694" s="38"/>
      <c r="F694" s="17"/>
      <c r="G694" s="16">
        <f t="shared" si="42"/>
        <v>96153.846153846156</v>
      </c>
    </row>
    <row r="695" spans="1:7" x14ac:dyDescent="0.25">
      <c r="A695" s="35" t="s">
        <v>7</v>
      </c>
      <c r="B695" s="36"/>
      <c r="C695" s="36"/>
      <c r="D695" s="36"/>
      <c r="E695" s="36"/>
      <c r="F695" s="37"/>
      <c r="G695" s="15">
        <f>SUM(G669:G694)</f>
        <v>2500000</v>
      </c>
    </row>
    <row r="696" spans="1:7" ht="30" x14ac:dyDescent="0.25">
      <c r="A696" s="1" t="s">
        <v>5</v>
      </c>
      <c r="B696" s="1" t="s">
        <v>0</v>
      </c>
      <c r="C696" s="3" t="s">
        <v>3</v>
      </c>
      <c r="D696" s="4" t="s">
        <v>9</v>
      </c>
      <c r="E696" s="1" t="s">
        <v>1</v>
      </c>
      <c r="F696" s="5" t="s">
        <v>2</v>
      </c>
      <c r="G696" s="6" t="s">
        <v>4</v>
      </c>
    </row>
    <row r="697" spans="1:7" x14ac:dyDescent="0.25">
      <c r="A697" s="18">
        <v>1</v>
      </c>
      <c r="B697" s="38" t="s">
        <v>652</v>
      </c>
      <c r="C697" s="32" t="s">
        <v>653</v>
      </c>
      <c r="D697" s="12">
        <v>85126512</v>
      </c>
      <c r="E697" s="38" t="s">
        <v>654</v>
      </c>
      <c r="F697" s="17"/>
      <c r="G697" s="16">
        <f>2500000/5</f>
        <v>500000</v>
      </c>
    </row>
    <row r="698" spans="1:7" x14ac:dyDescent="0.25">
      <c r="A698" s="18">
        <v>2</v>
      </c>
      <c r="B698" s="38"/>
      <c r="C698" s="32" t="s">
        <v>654</v>
      </c>
      <c r="D698" s="12">
        <v>19640496</v>
      </c>
      <c r="E698" s="38"/>
      <c r="F698" s="17"/>
      <c r="G698" s="16">
        <f>2500000/5</f>
        <v>500000</v>
      </c>
    </row>
    <row r="699" spans="1:7" x14ac:dyDescent="0.25">
      <c r="A699" s="18">
        <v>3</v>
      </c>
      <c r="B699" s="38"/>
      <c r="C699" s="32" t="s">
        <v>655</v>
      </c>
      <c r="D699" s="12">
        <v>57415125</v>
      </c>
      <c r="E699" s="38"/>
      <c r="F699" s="17"/>
      <c r="G699" s="16">
        <f>2500000/5</f>
        <v>500000</v>
      </c>
    </row>
    <row r="700" spans="1:7" x14ac:dyDescent="0.25">
      <c r="A700" s="18">
        <v>4</v>
      </c>
      <c r="B700" s="38"/>
      <c r="C700" s="32" t="s">
        <v>656</v>
      </c>
      <c r="D700" s="12">
        <v>57304319</v>
      </c>
      <c r="E700" s="38"/>
      <c r="F700" s="17"/>
      <c r="G700" s="16">
        <f>2500000/5</f>
        <v>500000</v>
      </c>
    </row>
    <row r="701" spans="1:7" x14ac:dyDescent="0.25">
      <c r="A701" s="18">
        <v>5</v>
      </c>
      <c r="B701" s="38"/>
      <c r="C701" s="32" t="s">
        <v>657</v>
      </c>
      <c r="D701" s="12">
        <v>72346573</v>
      </c>
      <c r="E701" s="38"/>
      <c r="F701" s="17"/>
      <c r="G701" s="16">
        <f>2500000/5</f>
        <v>500000</v>
      </c>
    </row>
    <row r="702" spans="1:7" x14ac:dyDescent="0.25">
      <c r="A702" s="35" t="s">
        <v>7</v>
      </c>
      <c r="B702" s="36"/>
      <c r="C702" s="36"/>
      <c r="D702" s="36"/>
      <c r="E702" s="36"/>
      <c r="F702" s="37"/>
      <c r="G702" s="15">
        <f>SUM(G697:G701)</f>
        <v>2500000</v>
      </c>
    </row>
    <row r="703" spans="1:7" ht="30" x14ac:dyDescent="0.25">
      <c r="A703" s="1" t="s">
        <v>5</v>
      </c>
      <c r="B703" s="1" t="s">
        <v>0</v>
      </c>
      <c r="C703" s="3" t="s">
        <v>3</v>
      </c>
      <c r="D703" s="4" t="s">
        <v>9</v>
      </c>
      <c r="E703" s="1" t="s">
        <v>1</v>
      </c>
      <c r="F703" s="5" t="s">
        <v>2</v>
      </c>
      <c r="G703" s="6" t="s">
        <v>4</v>
      </c>
    </row>
    <row r="704" spans="1:7" x14ac:dyDescent="0.25">
      <c r="A704" s="18">
        <v>1</v>
      </c>
      <c r="B704" s="38" t="s">
        <v>658</v>
      </c>
      <c r="C704" s="32" t="s">
        <v>659</v>
      </c>
      <c r="D704" s="12">
        <v>1082370819</v>
      </c>
      <c r="E704" s="38" t="s">
        <v>661</v>
      </c>
      <c r="F704" s="17"/>
      <c r="G704" s="16">
        <f t="shared" ref="G704:G719" si="43">2500000/16</f>
        <v>156250</v>
      </c>
    </row>
    <row r="705" spans="1:7" x14ac:dyDescent="0.25">
      <c r="A705" s="18">
        <v>2</v>
      </c>
      <c r="B705" s="38"/>
      <c r="C705" s="32" t="s">
        <v>660</v>
      </c>
      <c r="D705" s="12">
        <v>33215982</v>
      </c>
      <c r="E705" s="38"/>
      <c r="F705" s="17"/>
      <c r="G705" s="16">
        <f t="shared" si="43"/>
        <v>156250</v>
      </c>
    </row>
    <row r="706" spans="1:7" x14ac:dyDescent="0.25">
      <c r="A706" s="18">
        <v>3</v>
      </c>
      <c r="B706" s="38"/>
      <c r="C706" s="32" t="s">
        <v>661</v>
      </c>
      <c r="D706" s="12">
        <v>33214586</v>
      </c>
      <c r="E706" s="38"/>
      <c r="F706" s="17"/>
      <c r="G706" s="16">
        <f t="shared" si="43"/>
        <v>156250</v>
      </c>
    </row>
    <row r="707" spans="1:7" x14ac:dyDescent="0.25">
      <c r="A707" s="18">
        <v>4</v>
      </c>
      <c r="B707" s="38"/>
      <c r="C707" s="32" t="s">
        <v>662</v>
      </c>
      <c r="D707" s="12">
        <v>33214811</v>
      </c>
      <c r="E707" s="38"/>
      <c r="F707" s="17"/>
      <c r="G707" s="16">
        <f t="shared" si="43"/>
        <v>156250</v>
      </c>
    </row>
    <row r="708" spans="1:7" x14ac:dyDescent="0.25">
      <c r="A708" s="18">
        <v>5</v>
      </c>
      <c r="B708" s="38"/>
      <c r="C708" s="32" t="s">
        <v>663</v>
      </c>
      <c r="D708" s="12">
        <v>40927852</v>
      </c>
      <c r="E708" s="38"/>
      <c r="F708" s="17"/>
      <c r="G708" s="16">
        <f t="shared" si="43"/>
        <v>156250</v>
      </c>
    </row>
    <row r="709" spans="1:7" x14ac:dyDescent="0.25">
      <c r="A709" s="18">
        <v>6</v>
      </c>
      <c r="B709" s="38"/>
      <c r="C709" s="32" t="s">
        <v>664</v>
      </c>
      <c r="D709" s="12">
        <v>26900950</v>
      </c>
      <c r="E709" s="38"/>
      <c r="F709" s="17"/>
      <c r="G709" s="16">
        <f t="shared" si="43"/>
        <v>156250</v>
      </c>
    </row>
    <row r="710" spans="1:7" x14ac:dyDescent="0.25">
      <c r="A710" s="18">
        <v>7</v>
      </c>
      <c r="B710" s="38"/>
      <c r="C710" s="32" t="s">
        <v>665</v>
      </c>
      <c r="D710" s="12">
        <v>33216171</v>
      </c>
      <c r="E710" s="38"/>
      <c r="F710" s="17"/>
      <c r="G710" s="16">
        <f t="shared" si="43"/>
        <v>156250</v>
      </c>
    </row>
    <row r="711" spans="1:7" x14ac:dyDescent="0.25">
      <c r="A711" s="18">
        <v>8</v>
      </c>
      <c r="B711" s="38"/>
      <c r="C711" s="32" t="s">
        <v>666</v>
      </c>
      <c r="D711" s="12">
        <v>30825290</v>
      </c>
      <c r="E711" s="38"/>
      <c r="F711" s="17"/>
      <c r="G711" s="16">
        <f t="shared" si="43"/>
        <v>156250</v>
      </c>
    </row>
    <row r="712" spans="1:7" x14ac:dyDescent="0.25">
      <c r="A712" s="18">
        <v>9</v>
      </c>
      <c r="B712" s="38"/>
      <c r="C712" s="32" t="s">
        <v>667</v>
      </c>
      <c r="D712" s="12">
        <v>26905064</v>
      </c>
      <c r="E712" s="38"/>
      <c r="F712" s="17"/>
      <c r="G712" s="16">
        <f t="shared" si="43"/>
        <v>156250</v>
      </c>
    </row>
    <row r="713" spans="1:7" x14ac:dyDescent="0.25">
      <c r="A713" s="18">
        <v>10</v>
      </c>
      <c r="B713" s="38"/>
      <c r="C713" s="32" t="s">
        <v>668</v>
      </c>
      <c r="D713" s="12">
        <v>33214997</v>
      </c>
      <c r="E713" s="38"/>
      <c r="F713" s="17"/>
      <c r="G713" s="16">
        <f t="shared" si="43"/>
        <v>156250</v>
      </c>
    </row>
    <row r="714" spans="1:7" x14ac:dyDescent="0.25">
      <c r="A714" s="18">
        <v>11</v>
      </c>
      <c r="B714" s="38"/>
      <c r="C714" s="32" t="s">
        <v>669</v>
      </c>
      <c r="D714" s="12">
        <v>26901684</v>
      </c>
      <c r="E714" s="38"/>
      <c r="F714" s="17"/>
      <c r="G714" s="16">
        <f t="shared" si="43"/>
        <v>156250</v>
      </c>
    </row>
    <row r="715" spans="1:7" x14ac:dyDescent="0.25">
      <c r="A715" s="18">
        <v>12</v>
      </c>
      <c r="B715" s="38"/>
      <c r="C715" s="32" t="s">
        <v>670</v>
      </c>
      <c r="D715" s="12">
        <v>37942117</v>
      </c>
      <c r="E715" s="38"/>
      <c r="F715" s="17"/>
      <c r="G715" s="16">
        <f t="shared" si="43"/>
        <v>156250</v>
      </c>
    </row>
    <row r="716" spans="1:7" x14ac:dyDescent="0.25">
      <c r="A716" s="18">
        <v>13</v>
      </c>
      <c r="B716" s="38"/>
      <c r="C716" s="32" t="s">
        <v>671</v>
      </c>
      <c r="D716" s="12">
        <v>63367537</v>
      </c>
      <c r="E716" s="38"/>
      <c r="F716" s="17"/>
      <c r="G716" s="16">
        <f t="shared" si="43"/>
        <v>156250</v>
      </c>
    </row>
    <row r="717" spans="1:7" x14ac:dyDescent="0.25">
      <c r="A717" s="18">
        <v>14</v>
      </c>
      <c r="B717" s="38"/>
      <c r="C717" s="32" t="s">
        <v>672</v>
      </c>
      <c r="D717" s="12">
        <v>19768291</v>
      </c>
      <c r="E717" s="38"/>
      <c r="F717" s="17"/>
      <c r="G717" s="16">
        <f t="shared" si="43"/>
        <v>156250</v>
      </c>
    </row>
    <row r="718" spans="1:7" x14ac:dyDescent="0.25">
      <c r="A718" s="18">
        <v>15</v>
      </c>
      <c r="B718" s="38"/>
      <c r="C718" s="32" t="s">
        <v>673</v>
      </c>
      <c r="D718" s="12">
        <v>1082939626</v>
      </c>
      <c r="E718" s="38"/>
      <c r="F718" s="17"/>
      <c r="G718" s="16">
        <f t="shared" si="43"/>
        <v>156250</v>
      </c>
    </row>
    <row r="719" spans="1:7" x14ac:dyDescent="0.25">
      <c r="A719" s="18">
        <v>16</v>
      </c>
      <c r="B719" s="38"/>
      <c r="C719" s="32" t="s">
        <v>674</v>
      </c>
      <c r="D719" s="12">
        <v>33214900</v>
      </c>
      <c r="E719" s="38"/>
      <c r="F719" s="17"/>
      <c r="G719" s="16">
        <f t="shared" si="43"/>
        <v>156250</v>
      </c>
    </row>
    <row r="720" spans="1:7" x14ac:dyDescent="0.25">
      <c r="A720" s="35" t="s">
        <v>7</v>
      </c>
      <c r="B720" s="36"/>
      <c r="C720" s="36"/>
      <c r="D720" s="36"/>
      <c r="E720" s="36"/>
      <c r="F720" s="37"/>
      <c r="G720" s="15">
        <f>SUM(G704:G719)</f>
        <v>2500000</v>
      </c>
    </row>
    <row r="721" spans="1:7" ht="30" x14ac:dyDescent="0.25">
      <c r="A721" s="1" t="s">
        <v>5</v>
      </c>
      <c r="B721" s="1" t="s">
        <v>0</v>
      </c>
      <c r="C721" s="3" t="s">
        <v>3</v>
      </c>
      <c r="D721" s="4" t="s">
        <v>9</v>
      </c>
      <c r="E721" s="1" t="s">
        <v>1</v>
      </c>
      <c r="F721" s="5" t="s">
        <v>2</v>
      </c>
      <c r="G721" s="6" t="s">
        <v>4</v>
      </c>
    </row>
    <row r="722" spans="1:7" x14ac:dyDescent="0.25">
      <c r="A722" s="18">
        <v>1</v>
      </c>
      <c r="B722" s="38" t="s">
        <v>675</v>
      </c>
      <c r="C722" s="32" t="s">
        <v>676</v>
      </c>
      <c r="D722" s="12">
        <v>85200461</v>
      </c>
      <c r="E722" s="38" t="s">
        <v>679</v>
      </c>
      <c r="F722" s="17"/>
      <c r="G722" s="16">
        <f>2500000/5</f>
        <v>500000</v>
      </c>
    </row>
    <row r="723" spans="1:7" x14ac:dyDescent="0.25">
      <c r="A723" s="18">
        <v>2</v>
      </c>
      <c r="B723" s="38"/>
      <c r="C723" s="32" t="s">
        <v>677</v>
      </c>
      <c r="D723" s="12">
        <v>85201904</v>
      </c>
      <c r="E723" s="38"/>
      <c r="F723" s="17"/>
      <c r="G723" s="16">
        <f>2500000/5</f>
        <v>500000</v>
      </c>
    </row>
    <row r="724" spans="1:7" x14ac:dyDescent="0.25">
      <c r="A724" s="18">
        <v>3</v>
      </c>
      <c r="B724" s="38"/>
      <c r="C724" s="32" t="s">
        <v>678</v>
      </c>
      <c r="D724" s="12">
        <v>85201545</v>
      </c>
      <c r="E724" s="38"/>
      <c r="F724" s="17"/>
      <c r="G724" s="16">
        <f>2500000/5</f>
        <v>500000</v>
      </c>
    </row>
    <row r="725" spans="1:7" x14ac:dyDescent="0.25">
      <c r="A725" s="18">
        <v>4</v>
      </c>
      <c r="B725" s="38"/>
      <c r="C725" s="32" t="s">
        <v>679</v>
      </c>
      <c r="D725" s="12">
        <v>84048673</v>
      </c>
      <c r="E725" s="38"/>
      <c r="F725" s="17"/>
      <c r="G725" s="16">
        <f>2500000/5</f>
        <v>500000</v>
      </c>
    </row>
    <row r="726" spans="1:7" x14ac:dyDescent="0.25">
      <c r="A726" s="18">
        <v>5</v>
      </c>
      <c r="B726" s="38"/>
      <c r="C726" s="32" t="s">
        <v>680</v>
      </c>
      <c r="D726" s="12">
        <v>85202887</v>
      </c>
      <c r="E726" s="38"/>
      <c r="F726" s="17"/>
      <c r="G726" s="16">
        <f>2500000/5</f>
        <v>500000</v>
      </c>
    </row>
    <row r="727" spans="1:7" x14ac:dyDescent="0.25">
      <c r="A727" s="35" t="s">
        <v>7</v>
      </c>
      <c r="B727" s="36"/>
      <c r="C727" s="36"/>
      <c r="D727" s="36"/>
      <c r="E727" s="36"/>
      <c r="F727" s="37"/>
      <c r="G727" s="15">
        <f>SUM(G722:G726)</f>
        <v>2500000</v>
      </c>
    </row>
    <row r="728" spans="1:7" ht="30" x14ac:dyDescent="0.25">
      <c r="A728" s="1" t="s">
        <v>5</v>
      </c>
      <c r="B728" s="1" t="s">
        <v>0</v>
      </c>
      <c r="C728" s="3" t="s">
        <v>3</v>
      </c>
      <c r="D728" s="4" t="s">
        <v>9</v>
      </c>
      <c r="E728" s="1" t="s">
        <v>1</v>
      </c>
      <c r="F728" s="5" t="s">
        <v>2</v>
      </c>
      <c r="G728" s="6" t="s">
        <v>4</v>
      </c>
    </row>
    <row r="729" spans="1:7" x14ac:dyDescent="0.25">
      <c r="A729" s="18">
        <v>1</v>
      </c>
      <c r="B729" s="38" t="s">
        <v>681</v>
      </c>
      <c r="C729" s="32" t="s">
        <v>682</v>
      </c>
      <c r="D729" s="12">
        <v>92031974</v>
      </c>
      <c r="E729" s="38" t="s">
        <v>682</v>
      </c>
      <c r="F729" s="17"/>
      <c r="G729" s="16">
        <f t="shared" ref="G729:G736" si="44">2500000/8</f>
        <v>312500</v>
      </c>
    </row>
    <row r="730" spans="1:7" x14ac:dyDescent="0.25">
      <c r="A730" s="18">
        <v>2</v>
      </c>
      <c r="B730" s="38"/>
      <c r="C730" s="32" t="s">
        <v>683</v>
      </c>
      <c r="D730" s="12">
        <v>27034734</v>
      </c>
      <c r="E730" s="38"/>
      <c r="F730" s="17"/>
      <c r="G730" s="16">
        <f t="shared" si="44"/>
        <v>312500</v>
      </c>
    </row>
    <row r="731" spans="1:7" x14ac:dyDescent="0.25">
      <c r="A731" s="18">
        <v>3</v>
      </c>
      <c r="B731" s="38"/>
      <c r="C731" s="32" t="s">
        <v>684</v>
      </c>
      <c r="D731" s="12">
        <v>85487901</v>
      </c>
      <c r="E731" s="38"/>
      <c r="F731" s="17"/>
      <c r="G731" s="16">
        <f t="shared" si="44"/>
        <v>312500</v>
      </c>
    </row>
    <row r="732" spans="1:7" x14ac:dyDescent="0.25">
      <c r="A732" s="18">
        <v>4</v>
      </c>
      <c r="B732" s="38"/>
      <c r="C732" s="32" t="s">
        <v>685</v>
      </c>
      <c r="D732" s="12">
        <v>39095214</v>
      </c>
      <c r="E732" s="38"/>
      <c r="F732" s="17"/>
      <c r="G732" s="16">
        <f t="shared" si="44"/>
        <v>312500</v>
      </c>
    </row>
    <row r="733" spans="1:7" x14ac:dyDescent="0.25">
      <c r="A733" s="18">
        <v>5</v>
      </c>
      <c r="B733" s="38"/>
      <c r="C733" s="32" t="s">
        <v>686</v>
      </c>
      <c r="D733" s="12">
        <v>57380242</v>
      </c>
      <c r="E733" s="38"/>
      <c r="F733" s="17"/>
      <c r="G733" s="16">
        <f t="shared" si="44"/>
        <v>312500</v>
      </c>
    </row>
    <row r="734" spans="1:7" x14ac:dyDescent="0.25">
      <c r="A734" s="18">
        <v>6</v>
      </c>
      <c r="B734" s="38"/>
      <c r="C734" s="32" t="s">
        <v>687</v>
      </c>
      <c r="D734" s="12">
        <v>39069018</v>
      </c>
      <c r="E734" s="38"/>
      <c r="F734" s="17"/>
      <c r="G734" s="16">
        <f t="shared" si="44"/>
        <v>312500</v>
      </c>
    </row>
    <row r="735" spans="1:7" x14ac:dyDescent="0.25">
      <c r="A735" s="18">
        <v>7</v>
      </c>
      <c r="B735" s="38"/>
      <c r="C735" s="32" t="s">
        <v>688</v>
      </c>
      <c r="D735" s="12">
        <v>39045514</v>
      </c>
      <c r="E735" s="38"/>
      <c r="F735" s="17"/>
      <c r="G735" s="16">
        <f t="shared" si="44"/>
        <v>312500</v>
      </c>
    </row>
    <row r="736" spans="1:7" x14ac:dyDescent="0.25">
      <c r="A736" s="18">
        <v>8</v>
      </c>
      <c r="B736" s="38"/>
      <c r="C736" s="32" t="s">
        <v>689</v>
      </c>
      <c r="D736" s="12">
        <v>32795168</v>
      </c>
      <c r="E736" s="38"/>
      <c r="F736" s="17"/>
      <c r="G736" s="16">
        <f t="shared" si="44"/>
        <v>312500</v>
      </c>
    </row>
    <row r="737" spans="1:7" x14ac:dyDescent="0.25">
      <c r="A737" s="35" t="s">
        <v>7</v>
      </c>
      <c r="B737" s="36"/>
      <c r="C737" s="36"/>
      <c r="D737" s="36"/>
      <c r="E737" s="36"/>
      <c r="F737" s="37"/>
      <c r="G737" s="15">
        <f>SUM(G729:G736)</f>
        <v>2500000</v>
      </c>
    </row>
    <row r="738" spans="1:7" ht="30" x14ac:dyDescent="0.25">
      <c r="A738" s="1" t="s">
        <v>5</v>
      </c>
      <c r="B738" s="1" t="s">
        <v>0</v>
      </c>
      <c r="C738" s="3" t="s">
        <v>3</v>
      </c>
      <c r="D738" s="4" t="s">
        <v>9</v>
      </c>
      <c r="E738" s="1" t="s">
        <v>1</v>
      </c>
      <c r="F738" s="5" t="s">
        <v>2</v>
      </c>
      <c r="G738" s="6" t="s">
        <v>4</v>
      </c>
    </row>
    <row r="739" spans="1:7" x14ac:dyDescent="0.25">
      <c r="A739" s="18">
        <v>1</v>
      </c>
      <c r="B739" s="38" t="s">
        <v>690</v>
      </c>
      <c r="C739" s="32" t="s">
        <v>691</v>
      </c>
      <c r="D739" s="12">
        <v>57446295</v>
      </c>
      <c r="E739" s="38" t="s">
        <v>692</v>
      </c>
      <c r="F739" s="17"/>
      <c r="G739" s="16">
        <f t="shared" ref="G739:G745" si="45">2500000/7</f>
        <v>357142.85714285716</v>
      </c>
    </row>
    <row r="740" spans="1:7" x14ac:dyDescent="0.25">
      <c r="A740" s="18">
        <v>2</v>
      </c>
      <c r="B740" s="38"/>
      <c r="C740" s="32" t="s">
        <v>692</v>
      </c>
      <c r="D740" s="12">
        <v>57404690</v>
      </c>
      <c r="E740" s="38"/>
      <c r="F740" s="17"/>
      <c r="G740" s="16">
        <f t="shared" si="45"/>
        <v>357142.85714285716</v>
      </c>
    </row>
    <row r="741" spans="1:7" x14ac:dyDescent="0.25">
      <c r="A741" s="18">
        <v>3</v>
      </c>
      <c r="B741" s="38"/>
      <c r="C741" s="32" t="s">
        <v>693</v>
      </c>
      <c r="D741" s="12">
        <v>1083455096</v>
      </c>
      <c r="E741" s="38"/>
      <c r="F741" s="17"/>
      <c r="G741" s="16">
        <f t="shared" si="45"/>
        <v>357142.85714285716</v>
      </c>
    </row>
    <row r="742" spans="1:7" x14ac:dyDescent="0.25">
      <c r="A742" s="18">
        <v>4</v>
      </c>
      <c r="B742" s="38"/>
      <c r="C742" s="32" t="s">
        <v>694</v>
      </c>
      <c r="D742" s="12">
        <v>85475505</v>
      </c>
      <c r="E742" s="38"/>
      <c r="F742" s="17"/>
      <c r="G742" s="16">
        <f t="shared" si="45"/>
        <v>357142.85714285716</v>
      </c>
    </row>
    <row r="743" spans="1:7" x14ac:dyDescent="0.25">
      <c r="A743" s="18">
        <v>5</v>
      </c>
      <c r="B743" s="38"/>
      <c r="C743" s="32" t="s">
        <v>695</v>
      </c>
      <c r="D743" s="12">
        <v>36724512</v>
      </c>
      <c r="E743" s="38"/>
      <c r="F743" s="17"/>
      <c r="G743" s="16">
        <f t="shared" si="45"/>
        <v>357142.85714285716</v>
      </c>
    </row>
    <row r="744" spans="1:7" x14ac:dyDescent="0.25">
      <c r="A744" s="18">
        <v>6</v>
      </c>
      <c r="B744" s="38"/>
      <c r="C744" s="32" t="s">
        <v>696</v>
      </c>
      <c r="D744" s="12">
        <v>5733847</v>
      </c>
      <c r="E744" s="38"/>
      <c r="F744" s="17"/>
      <c r="G744" s="16">
        <f t="shared" si="45"/>
        <v>357142.85714285716</v>
      </c>
    </row>
    <row r="745" spans="1:7" x14ac:dyDescent="0.25">
      <c r="A745" s="18">
        <v>7</v>
      </c>
      <c r="B745" s="38"/>
      <c r="C745" s="32" t="s">
        <v>697</v>
      </c>
      <c r="D745" s="12">
        <v>1081789259</v>
      </c>
      <c r="E745" s="38"/>
      <c r="F745" s="17"/>
      <c r="G745" s="16">
        <f t="shared" si="45"/>
        <v>357142.85714285716</v>
      </c>
    </row>
    <row r="746" spans="1:7" x14ac:dyDescent="0.25">
      <c r="A746" s="35" t="s">
        <v>7</v>
      </c>
      <c r="B746" s="36"/>
      <c r="C746" s="36"/>
      <c r="D746" s="36"/>
      <c r="E746" s="36"/>
      <c r="F746" s="37"/>
      <c r="G746" s="15">
        <f>SUM(G739:G745)</f>
        <v>2500000.0000000005</v>
      </c>
    </row>
    <row r="747" spans="1:7" ht="30" x14ac:dyDescent="0.25">
      <c r="A747" s="1" t="s">
        <v>5</v>
      </c>
      <c r="B747" s="1" t="s">
        <v>0</v>
      </c>
      <c r="C747" s="3" t="s">
        <v>3</v>
      </c>
      <c r="D747" s="4" t="s">
        <v>9</v>
      </c>
      <c r="E747" s="1" t="s">
        <v>1</v>
      </c>
      <c r="F747" s="5" t="s">
        <v>2</v>
      </c>
      <c r="G747" s="6" t="s">
        <v>4</v>
      </c>
    </row>
    <row r="748" spans="1:7" x14ac:dyDescent="0.25">
      <c r="A748" s="18">
        <v>1</v>
      </c>
      <c r="B748" s="38" t="s">
        <v>707</v>
      </c>
      <c r="C748" s="32" t="s">
        <v>698</v>
      </c>
      <c r="D748" s="12">
        <v>57415800</v>
      </c>
      <c r="E748" s="38" t="s">
        <v>702</v>
      </c>
      <c r="F748" s="17"/>
      <c r="G748" s="16">
        <f t="shared" ref="G748:G760" si="46">2500000/13</f>
        <v>192307.69230769231</v>
      </c>
    </row>
    <row r="749" spans="1:7" x14ac:dyDescent="0.25">
      <c r="A749" s="18">
        <v>2</v>
      </c>
      <c r="B749" s="38"/>
      <c r="C749" s="32" t="s">
        <v>699</v>
      </c>
      <c r="D749" s="12">
        <v>57411500</v>
      </c>
      <c r="E749" s="38"/>
      <c r="F749" s="17"/>
      <c r="G749" s="16">
        <f t="shared" si="46"/>
        <v>192307.69230769231</v>
      </c>
    </row>
    <row r="750" spans="1:7" x14ac:dyDescent="0.25">
      <c r="A750" s="18">
        <v>3</v>
      </c>
      <c r="B750" s="38"/>
      <c r="C750" s="32" t="s">
        <v>700</v>
      </c>
      <c r="D750" s="12">
        <v>39031508</v>
      </c>
      <c r="E750" s="38"/>
      <c r="F750" s="17"/>
      <c r="G750" s="16">
        <f t="shared" si="46"/>
        <v>192307.69230769231</v>
      </c>
    </row>
    <row r="751" spans="1:7" x14ac:dyDescent="0.25">
      <c r="A751" s="18">
        <v>4</v>
      </c>
      <c r="B751" s="38"/>
      <c r="C751" s="32" t="s">
        <v>701</v>
      </c>
      <c r="D751" s="12">
        <v>57412640</v>
      </c>
      <c r="E751" s="38"/>
      <c r="F751" s="17"/>
      <c r="G751" s="16">
        <f t="shared" si="46"/>
        <v>192307.69230769231</v>
      </c>
    </row>
    <row r="752" spans="1:7" x14ac:dyDescent="0.25">
      <c r="A752" s="18">
        <v>5</v>
      </c>
      <c r="B752" s="38"/>
      <c r="C752" s="32" t="s">
        <v>702</v>
      </c>
      <c r="D752" s="12">
        <v>12619475</v>
      </c>
      <c r="E752" s="38"/>
      <c r="F752" s="17"/>
      <c r="G752" s="16">
        <f t="shared" si="46"/>
        <v>192307.69230769231</v>
      </c>
    </row>
    <row r="753" spans="1:7" x14ac:dyDescent="0.25">
      <c r="A753" s="18">
        <v>6</v>
      </c>
      <c r="B753" s="38"/>
      <c r="C753" s="32" t="s">
        <v>703</v>
      </c>
      <c r="D753" s="12">
        <v>39031987</v>
      </c>
      <c r="E753" s="38"/>
      <c r="F753" s="17"/>
      <c r="G753" s="16">
        <f t="shared" si="46"/>
        <v>192307.69230769231</v>
      </c>
    </row>
    <row r="754" spans="1:7" x14ac:dyDescent="0.25">
      <c r="A754" s="18">
        <v>7</v>
      </c>
      <c r="B754" s="38"/>
      <c r="C754" s="32" t="s">
        <v>704</v>
      </c>
      <c r="D754" s="12">
        <v>36546494</v>
      </c>
      <c r="E754" s="38"/>
      <c r="F754" s="17"/>
      <c r="G754" s="16">
        <f t="shared" si="46"/>
        <v>192307.69230769231</v>
      </c>
    </row>
    <row r="755" spans="1:7" x14ac:dyDescent="0.25">
      <c r="A755" s="18">
        <v>8</v>
      </c>
      <c r="B755" s="38"/>
      <c r="C755" s="32" t="s">
        <v>705</v>
      </c>
      <c r="D755" s="12">
        <v>39002912</v>
      </c>
      <c r="E755" s="38"/>
      <c r="F755" s="17"/>
      <c r="G755" s="16">
        <f t="shared" si="46"/>
        <v>192307.69230769231</v>
      </c>
    </row>
    <row r="756" spans="1:7" x14ac:dyDescent="0.25">
      <c r="A756" s="18">
        <v>9</v>
      </c>
      <c r="B756" s="38"/>
      <c r="C756" s="32" t="s">
        <v>706</v>
      </c>
      <c r="D756" s="12">
        <v>12622524</v>
      </c>
      <c r="E756" s="38"/>
      <c r="F756" s="17"/>
      <c r="G756" s="16">
        <f t="shared" si="46"/>
        <v>192307.69230769231</v>
      </c>
    </row>
    <row r="757" spans="1:7" x14ac:dyDescent="0.25">
      <c r="A757" s="18">
        <v>10</v>
      </c>
      <c r="B757" s="38"/>
      <c r="C757" s="32" t="s">
        <v>708</v>
      </c>
      <c r="D757" s="12">
        <v>39032241</v>
      </c>
      <c r="E757" s="38"/>
      <c r="F757" s="17"/>
      <c r="G757" s="16">
        <f t="shared" si="46"/>
        <v>192307.69230769231</v>
      </c>
    </row>
    <row r="758" spans="1:7" x14ac:dyDescent="0.25">
      <c r="A758" s="18">
        <v>11</v>
      </c>
      <c r="B758" s="38"/>
      <c r="C758" s="32" t="s">
        <v>709</v>
      </c>
      <c r="D758" s="12">
        <v>36727804</v>
      </c>
      <c r="E758" s="38"/>
      <c r="F758" s="17"/>
      <c r="G758" s="16">
        <f t="shared" si="46"/>
        <v>192307.69230769231</v>
      </c>
    </row>
    <row r="759" spans="1:7" x14ac:dyDescent="0.25">
      <c r="A759" s="18">
        <v>12</v>
      </c>
      <c r="B759" s="38"/>
      <c r="C759" s="32" t="s">
        <v>710</v>
      </c>
      <c r="D759" s="12">
        <v>57411588</v>
      </c>
      <c r="E759" s="38"/>
      <c r="F759" s="17"/>
      <c r="G759" s="16">
        <f t="shared" si="46"/>
        <v>192307.69230769231</v>
      </c>
    </row>
    <row r="760" spans="1:7" x14ac:dyDescent="0.25">
      <c r="A760" s="18">
        <v>13</v>
      </c>
      <c r="B760" s="38"/>
      <c r="C760" s="32" t="s">
        <v>711</v>
      </c>
      <c r="D760" s="12">
        <v>39058995</v>
      </c>
      <c r="E760" s="38"/>
      <c r="F760" s="17"/>
      <c r="G760" s="16">
        <f t="shared" si="46"/>
        <v>192307.69230769231</v>
      </c>
    </row>
    <row r="761" spans="1:7" x14ac:dyDescent="0.25">
      <c r="A761" s="35" t="s">
        <v>7</v>
      </c>
      <c r="B761" s="36"/>
      <c r="C761" s="36"/>
      <c r="D761" s="36"/>
      <c r="E761" s="36"/>
      <c r="F761" s="37"/>
      <c r="G761" s="15">
        <f>SUM(G748:G760)</f>
        <v>2500000</v>
      </c>
    </row>
    <row r="762" spans="1:7" ht="30" x14ac:dyDescent="0.25">
      <c r="A762" s="1" t="s">
        <v>5</v>
      </c>
      <c r="B762" s="1" t="s">
        <v>0</v>
      </c>
      <c r="C762" s="3" t="s">
        <v>3</v>
      </c>
      <c r="D762" s="4" t="s">
        <v>9</v>
      </c>
      <c r="E762" s="1" t="s">
        <v>1</v>
      </c>
      <c r="F762" s="5" t="s">
        <v>2</v>
      </c>
      <c r="G762" s="6" t="s">
        <v>4</v>
      </c>
    </row>
    <row r="763" spans="1:7" x14ac:dyDescent="0.25">
      <c r="A763" s="18">
        <v>1</v>
      </c>
      <c r="B763" s="38" t="s">
        <v>712</v>
      </c>
      <c r="C763" s="32" t="s">
        <v>415</v>
      </c>
      <c r="D763" s="12">
        <v>19615379</v>
      </c>
      <c r="E763" s="38" t="s">
        <v>415</v>
      </c>
      <c r="F763" s="17"/>
      <c r="G763" s="16">
        <f>2500000/2</f>
        <v>1250000</v>
      </c>
    </row>
    <row r="764" spans="1:7" x14ac:dyDescent="0.25">
      <c r="A764" s="18">
        <v>2</v>
      </c>
      <c r="B764" s="38"/>
      <c r="C764" s="32" t="s">
        <v>713</v>
      </c>
      <c r="D764" s="12">
        <v>57422370</v>
      </c>
      <c r="E764" s="38"/>
      <c r="F764" s="17"/>
      <c r="G764" s="16">
        <f>2500000/2</f>
        <v>1250000</v>
      </c>
    </row>
    <row r="765" spans="1:7" x14ac:dyDescent="0.25">
      <c r="A765" s="35" t="s">
        <v>7</v>
      </c>
      <c r="B765" s="36"/>
      <c r="C765" s="36"/>
      <c r="D765" s="36"/>
      <c r="E765" s="36"/>
      <c r="F765" s="37"/>
      <c r="G765" s="15">
        <f>SUM(G763:G764)</f>
        <v>2500000</v>
      </c>
    </row>
    <row r="766" spans="1:7" ht="30" x14ac:dyDescent="0.25">
      <c r="A766" s="1" t="s">
        <v>5</v>
      </c>
      <c r="B766" s="1" t="s">
        <v>0</v>
      </c>
      <c r="C766" s="3" t="s">
        <v>3</v>
      </c>
      <c r="D766" s="4" t="s">
        <v>9</v>
      </c>
      <c r="E766" s="1" t="s">
        <v>1</v>
      </c>
      <c r="F766" s="5" t="s">
        <v>2</v>
      </c>
      <c r="G766" s="6" t="s">
        <v>4</v>
      </c>
    </row>
    <row r="767" spans="1:7" x14ac:dyDescent="0.25">
      <c r="A767" s="18">
        <v>1</v>
      </c>
      <c r="B767" s="38" t="s">
        <v>714</v>
      </c>
      <c r="C767" s="32" t="s">
        <v>715</v>
      </c>
      <c r="D767" s="12">
        <v>15704579</v>
      </c>
      <c r="E767" s="38" t="s">
        <v>722</v>
      </c>
      <c r="F767" s="17"/>
      <c r="G767" s="16">
        <f t="shared" ref="G767:G779" si="47">2500000/13</f>
        <v>192307.69230769231</v>
      </c>
    </row>
    <row r="768" spans="1:7" x14ac:dyDescent="0.25">
      <c r="A768" s="18">
        <v>2</v>
      </c>
      <c r="B768" s="38"/>
      <c r="C768" s="32" t="s">
        <v>716</v>
      </c>
      <c r="D768" s="12">
        <v>36548931</v>
      </c>
      <c r="E768" s="38"/>
      <c r="F768" s="17"/>
      <c r="G768" s="16">
        <f t="shared" si="47"/>
        <v>192307.69230769231</v>
      </c>
    </row>
    <row r="769" spans="1:7" x14ac:dyDescent="0.25">
      <c r="A769" s="18">
        <v>3</v>
      </c>
      <c r="B769" s="38"/>
      <c r="C769" s="32" t="s">
        <v>717</v>
      </c>
      <c r="D769" s="12">
        <v>19582435</v>
      </c>
      <c r="E769" s="38"/>
      <c r="F769" s="17"/>
      <c r="G769" s="16">
        <f t="shared" si="47"/>
        <v>192307.69230769231</v>
      </c>
    </row>
    <row r="770" spans="1:7" x14ac:dyDescent="0.25">
      <c r="A770" s="18">
        <v>4</v>
      </c>
      <c r="B770" s="38"/>
      <c r="C770" s="32" t="s">
        <v>718</v>
      </c>
      <c r="D770" s="12">
        <v>36558169</v>
      </c>
      <c r="E770" s="38"/>
      <c r="F770" s="17"/>
      <c r="G770" s="16">
        <f t="shared" si="47"/>
        <v>192307.69230769231</v>
      </c>
    </row>
    <row r="771" spans="1:7" x14ac:dyDescent="0.25">
      <c r="A771" s="18">
        <v>5</v>
      </c>
      <c r="B771" s="38"/>
      <c r="C771" s="32" t="s">
        <v>719</v>
      </c>
      <c r="D771" s="12">
        <v>32706063</v>
      </c>
      <c r="E771" s="38"/>
      <c r="F771" s="17"/>
      <c r="G771" s="16">
        <f t="shared" si="47"/>
        <v>192307.69230769231</v>
      </c>
    </row>
    <row r="772" spans="1:7" x14ac:dyDescent="0.25">
      <c r="A772" s="18">
        <v>6</v>
      </c>
      <c r="B772" s="38"/>
      <c r="C772" s="32" t="s">
        <v>720</v>
      </c>
      <c r="D772" s="12">
        <v>19582602</v>
      </c>
      <c r="E772" s="38"/>
      <c r="F772" s="17"/>
      <c r="G772" s="16">
        <f t="shared" si="47"/>
        <v>192307.69230769231</v>
      </c>
    </row>
    <row r="773" spans="1:7" x14ac:dyDescent="0.25">
      <c r="A773" s="18">
        <v>7</v>
      </c>
      <c r="B773" s="38"/>
      <c r="C773" s="32" t="s">
        <v>721</v>
      </c>
      <c r="D773" s="12">
        <v>26883493</v>
      </c>
      <c r="E773" s="38"/>
      <c r="F773" s="17"/>
      <c r="G773" s="16">
        <f t="shared" si="47"/>
        <v>192307.69230769231</v>
      </c>
    </row>
    <row r="774" spans="1:7" x14ac:dyDescent="0.25">
      <c r="A774" s="18">
        <v>8</v>
      </c>
      <c r="B774" s="38"/>
      <c r="C774" s="32" t="s">
        <v>722</v>
      </c>
      <c r="D774" s="12">
        <v>36541893</v>
      </c>
      <c r="E774" s="38"/>
      <c r="F774" s="17"/>
      <c r="G774" s="16">
        <f t="shared" si="47"/>
        <v>192307.69230769231</v>
      </c>
    </row>
    <row r="775" spans="1:7" x14ac:dyDescent="0.25">
      <c r="A775" s="18">
        <v>9</v>
      </c>
      <c r="B775" s="38"/>
      <c r="C775" s="32" t="s">
        <v>723</v>
      </c>
      <c r="D775" s="12">
        <v>19580727</v>
      </c>
      <c r="E775" s="38"/>
      <c r="F775" s="17"/>
      <c r="G775" s="16">
        <f t="shared" si="47"/>
        <v>192307.69230769231</v>
      </c>
    </row>
    <row r="776" spans="1:7" x14ac:dyDescent="0.25">
      <c r="A776" s="18">
        <v>10</v>
      </c>
      <c r="B776" s="38"/>
      <c r="C776" s="32" t="s">
        <v>724</v>
      </c>
      <c r="D776" s="12">
        <v>19600758</v>
      </c>
      <c r="E776" s="38"/>
      <c r="F776" s="17"/>
      <c r="G776" s="16">
        <f t="shared" si="47"/>
        <v>192307.69230769231</v>
      </c>
    </row>
    <row r="777" spans="1:7" x14ac:dyDescent="0.25">
      <c r="A777" s="18">
        <v>11</v>
      </c>
      <c r="B777" s="38"/>
      <c r="C777" s="32" t="s">
        <v>725</v>
      </c>
      <c r="D777" s="12">
        <v>57429218</v>
      </c>
      <c r="E777" s="38"/>
      <c r="F777" s="17"/>
      <c r="G777" s="16">
        <f t="shared" si="47"/>
        <v>192307.69230769231</v>
      </c>
    </row>
    <row r="778" spans="1:7" x14ac:dyDescent="0.25">
      <c r="A778" s="18">
        <v>12</v>
      </c>
      <c r="B778" s="38"/>
      <c r="C778" s="32" t="s">
        <v>726</v>
      </c>
      <c r="D778" s="12">
        <v>57466425</v>
      </c>
      <c r="E778" s="38"/>
      <c r="F778" s="17"/>
      <c r="G778" s="16">
        <f t="shared" si="47"/>
        <v>192307.69230769231</v>
      </c>
    </row>
    <row r="779" spans="1:7" x14ac:dyDescent="0.25">
      <c r="A779" s="18">
        <v>13</v>
      </c>
      <c r="B779" s="38"/>
      <c r="C779" s="32" t="s">
        <v>727</v>
      </c>
      <c r="D779" s="12">
        <v>36668211</v>
      </c>
      <c r="E779" s="38"/>
      <c r="F779" s="17"/>
      <c r="G779" s="16">
        <f t="shared" si="47"/>
        <v>192307.69230769231</v>
      </c>
    </row>
    <row r="780" spans="1:7" x14ac:dyDescent="0.25">
      <c r="A780" s="35" t="s">
        <v>7</v>
      </c>
      <c r="B780" s="36"/>
      <c r="C780" s="36"/>
      <c r="D780" s="36"/>
      <c r="E780" s="36"/>
      <c r="F780" s="37"/>
      <c r="G780" s="15">
        <f>SUM(G767:G779)</f>
        <v>2500000</v>
      </c>
    </row>
    <row r="781" spans="1:7" ht="30" x14ac:dyDescent="0.25">
      <c r="A781" s="1" t="s">
        <v>5</v>
      </c>
      <c r="B781" s="1" t="s">
        <v>0</v>
      </c>
      <c r="C781" s="3" t="s">
        <v>3</v>
      </c>
      <c r="D781" s="4" t="s">
        <v>9</v>
      </c>
      <c r="E781" s="1" t="s">
        <v>1</v>
      </c>
      <c r="F781" s="5" t="s">
        <v>2</v>
      </c>
      <c r="G781" s="6" t="s">
        <v>4</v>
      </c>
    </row>
    <row r="782" spans="1:7" x14ac:dyDescent="0.25">
      <c r="A782" s="18">
        <v>1</v>
      </c>
      <c r="B782" s="38" t="s">
        <v>730</v>
      </c>
      <c r="C782" s="32" t="s">
        <v>728</v>
      </c>
      <c r="D782" s="12">
        <v>85202278</v>
      </c>
      <c r="E782" s="38" t="s">
        <v>728</v>
      </c>
      <c r="F782" s="17"/>
      <c r="G782" s="16">
        <f t="shared" ref="G782:G789" si="48">2500000/8</f>
        <v>312500</v>
      </c>
    </row>
    <row r="783" spans="1:7" x14ac:dyDescent="0.25">
      <c r="A783" s="18">
        <v>2</v>
      </c>
      <c r="B783" s="38"/>
      <c r="C783" s="32" t="s">
        <v>819</v>
      </c>
      <c r="D783" s="12">
        <v>85201822</v>
      </c>
      <c r="E783" s="38"/>
      <c r="F783" s="17"/>
      <c r="G783" s="16">
        <f t="shared" si="48"/>
        <v>312500</v>
      </c>
    </row>
    <row r="784" spans="1:7" x14ac:dyDescent="0.25">
      <c r="A784" s="18">
        <v>3</v>
      </c>
      <c r="B784" s="38"/>
      <c r="C784" s="32" t="s">
        <v>820</v>
      </c>
      <c r="D784" s="12">
        <v>36507157</v>
      </c>
      <c r="E784" s="38"/>
      <c r="F784" s="17"/>
      <c r="G784" s="16">
        <f t="shared" si="48"/>
        <v>312500</v>
      </c>
    </row>
    <row r="785" spans="1:7" x14ac:dyDescent="0.25">
      <c r="A785" s="18">
        <v>4</v>
      </c>
      <c r="B785" s="38"/>
      <c r="C785" s="32" t="s">
        <v>821</v>
      </c>
      <c r="D785" s="12">
        <v>26901005</v>
      </c>
      <c r="E785" s="38"/>
      <c r="F785" s="17"/>
      <c r="G785" s="16">
        <f t="shared" si="48"/>
        <v>312500</v>
      </c>
    </row>
    <row r="786" spans="1:7" x14ac:dyDescent="0.25">
      <c r="A786" s="18">
        <v>5</v>
      </c>
      <c r="B786" s="38"/>
      <c r="C786" s="32" t="s">
        <v>729</v>
      </c>
      <c r="D786" s="12">
        <v>85202170</v>
      </c>
      <c r="E786" s="38"/>
      <c r="F786" s="17"/>
      <c r="G786" s="16">
        <f t="shared" si="48"/>
        <v>312500</v>
      </c>
    </row>
    <row r="787" spans="1:7" x14ac:dyDescent="0.25">
      <c r="A787" s="18">
        <v>6</v>
      </c>
      <c r="B787" s="38"/>
      <c r="C787" s="32" t="s">
        <v>822</v>
      </c>
      <c r="D787" s="12">
        <v>26901045</v>
      </c>
      <c r="E787" s="38"/>
      <c r="F787" s="17"/>
      <c r="G787" s="16">
        <f t="shared" si="48"/>
        <v>312500</v>
      </c>
    </row>
    <row r="788" spans="1:7" x14ac:dyDescent="0.25">
      <c r="A788" s="18">
        <v>7</v>
      </c>
      <c r="B788" s="38"/>
      <c r="C788" s="32" t="s">
        <v>823</v>
      </c>
      <c r="D788" s="12">
        <v>1085224756</v>
      </c>
      <c r="E788" s="38"/>
      <c r="F788" s="17"/>
      <c r="G788" s="16">
        <f t="shared" si="48"/>
        <v>312500</v>
      </c>
    </row>
    <row r="789" spans="1:7" x14ac:dyDescent="0.25">
      <c r="A789" s="18">
        <v>8</v>
      </c>
      <c r="B789" s="38"/>
      <c r="C789" s="32" t="s">
        <v>824</v>
      </c>
      <c r="D789" s="12">
        <v>52314758</v>
      </c>
      <c r="E789" s="38"/>
      <c r="F789" s="17"/>
      <c r="G789" s="16">
        <f t="shared" si="48"/>
        <v>312500</v>
      </c>
    </row>
    <row r="790" spans="1:7" x14ac:dyDescent="0.25">
      <c r="A790" s="35" t="s">
        <v>7</v>
      </c>
      <c r="B790" s="36"/>
      <c r="C790" s="36"/>
      <c r="D790" s="36"/>
      <c r="E790" s="36"/>
      <c r="F790" s="37"/>
      <c r="G790" s="15">
        <f>SUM(G782:G789)</f>
        <v>2500000</v>
      </c>
    </row>
    <row r="791" spans="1:7" ht="30" x14ac:dyDescent="0.25">
      <c r="A791" s="1" t="s">
        <v>5</v>
      </c>
      <c r="B791" s="1" t="s">
        <v>0</v>
      </c>
      <c r="C791" s="3" t="s">
        <v>3</v>
      </c>
      <c r="D791" s="4" t="s">
        <v>9</v>
      </c>
      <c r="E791" s="1" t="s">
        <v>1</v>
      </c>
      <c r="F791" s="5" t="s">
        <v>2</v>
      </c>
      <c r="G791" s="6" t="s">
        <v>4</v>
      </c>
    </row>
    <row r="792" spans="1:7" x14ac:dyDescent="0.25">
      <c r="A792" s="18">
        <v>1</v>
      </c>
      <c r="B792" s="38" t="s">
        <v>731</v>
      </c>
      <c r="C792" s="32" t="s">
        <v>732</v>
      </c>
      <c r="D792" s="12">
        <v>57400643</v>
      </c>
      <c r="E792" s="38" t="s">
        <v>732</v>
      </c>
      <c r="F792" s="17"/>
      <c r="G792" s="16">
        <f>2500000/2</f>
        <v>1250000</v>
      </c>
    </row>
    <row r="793" spans="1:7" x14ac:dyDescent="0.25">
      <c r="A793" s="18">
        <v>4</v>
      </c>
      <c r="B793" s="38"/>
      <c r="C793" s="32" t="s">
        <v>733</v>
      </c>
      <c r="D793" s="12">
        <v>26761907</v>
      </c>
      <c r="E793" s="38"/>
      <c r="F793" s="17"/>
      <c r="G793" s="16">
        <f>2500000/2</f>
        <v>1250000</v>
      </c>
    </row>
    <row r="794" spans="1:7" x14ac:dyDescent="0.25">
      <c r="A794" s="35" t="s">
        <v>7</v>
      </c>
      <c r="B794" s="36"/>
      <c r="C794" s="36"/>
      <c r="D794" s="36"/>
      <c r="E794" s="36"/>
      <c r="F794" s="37"/>
      <c r="G794" s="15">
        <f>SUM(G792:G793)</f>
        <v>2500000</v>
      </c>
    </row>
    <row r="795" spans="1:7" ht="30" x14ac:dyDescent="0.25">
      <c r="A795" s="1" t="s">
        <v>5</v>
      </c>
      <c r="B795" s="1" t="s">
        <v>0</v>
      </c>
      <c r="C795" s="3" t="s">
        <v>3</v>
      </c>
      <c r="D795" s="4" t="s">
        <v>9</v>
      </c>
      <c r="E795" s="1" t="s">
        <v>1</v>
      </c>
      <c r="F795" s="5" t="s">
        <v>2</v>
      </c>
      <c r="G795" s="6" t="s">
        <v>4</v>
      </c>
    </row>
    <row r="796" spans="1:7" x14ac:dyDescent="0.25">
      <c r="A796" s="18">
        <v>1</v>
      </c>
      <c r="B796" s="38" t="s">
        <v>734</v>
      </c>
      <c r="C796" s="32" t="s">
        <v>735</v>
      </c>
      <c r="D796" s="12">
        <v>57423244</v>
      </c>
      <c r="E796" s="38" t="s">
        <v>735</v>
      </c>
      <c r="F796" s="17"/>
      <c r="G796" s="16">
        <f t="shared" ref="G796:G802" si="49">2500000/7</f>
        <v>357142.85714285716</v>
      </c>
    </row>
    <row r="797" spans="1:7" x14ac:dyDescent="0.25">
      <c r="A797" s="18">
        <v>2</v>
      </c>
      <c r="B797" s="38"/>
      <c r="C797" s="32" t="s">
        <v>736</v>
      </c>
      <c r="D797" s="12">
        <v>57414387</v>
      </c>
      <c r="E797" s="38"/>
      <c r="F797" s="17"/>
      <c r="G797" s="16">
        <f t="shared" si="49"/>
        <v>357142.85714285716</v>
      </c>
    </row>
    <row r="798" spans="1:7" x14ac:dyDescent="0.25">
      <c r="A798" s="18">
        <v>3</v>
      </c>
      <c r="B798" s="38"/>
      <c r="C798" s="32" t="s">
        <v>737</v>
      </c>
      <c r="D798" s="12">
        <v>57421948</v>
      </c>
      <c r="E798" s="38"/>
      <c r="F798" s="17"/>
      <c r="G798" s="16">
        <f t="shared" si="49"/>
        <v>357142.85714285716</v>
      </c>
    </row>
    <row r="799" spans="1:7" x14ac:dyDescent="0.25">
      <c r="A799" s="18">
        <v>4</v>
      </c>
      <c r="B799" s="38"/>
      <c r="C799" s="32" t="s">
        <v>738</v>
      </c>
      <c r="D799" s="12">
        <v>57421131</v>
      </c>
      <c r="E799" s="38"/>
      <c r="F799" s="17"/>
      <c r="G799" s="16">
        <f t="shared" si="49"/>
        <v>357142.85714285716</v>
      </c>
    </row>
    <row r="800" spans="1:7" x14ac:dyDescent="0.25">
      <c r="A800" s="18">
        <v>5</v>
      </c>
      <c r="B800" s="38"/>
      <c r="C800" s="32" t="s">
        <v>739</v>
      </c>
      <c r="D800" s="12">
        <v>49550291</v>
      </c>
      <c r="E800" s="38"/>
      <c r="F800" s="17"/>
      <c r="G800" s="16">
        <f t="shared" si="49"/>
        <v>357142.85714285716</v>
      </c>
    </row>
    <row r="801" spans="1:7" x14ac:dyDescent="0.25">
      <c r="A801" s="18">
        <v>6</v>
      </c>
      <c r="B801" s="38"/>
      <c r="C801" s="32" t="s">
        <v>740</v>
      </c>
      <c r="D801" s="12">
        <v>57303754</v>
      </c>
      <c r="E801" s="38"/>
      <c r="F801" s="17"/>
      <c r="G801" s="16">
        <f t="shared" si="49"/>
        <v>357142.85714285716</v>
      </c>
    </row>
    <row r="802" spans="1:7" x14ac:dyDescent="0.25">
      <c r="A802" s="18">
        <v>7</v>
      </c>
      <c r="B802" s="38"/>
      <c r="C802" s="32" t="s">
        <v>741</v>
      </c>
      <c r="D802" s="12">
        <v>39046332</v>
      </c>
      <c r="E802" s="38"/>
      <c r="F802" s="17"/>
      <c r="G802" s="16">
        <f t="shared" si="49"/>
        <v>357142.85714285716</v>
      </c>
    </row>
    <row r="803" spans="1:7" x14ac:dyDescent="0.25">
      <c r="A803" s="35" t="s">
        <v>7</v>
      </c>
      <c r="B803" s="36"/>
      <c r="C803" s="36"/>
      <c r="D803" s="36"/>
      <c r="E803" s="36"/>
      <c r="F803" s="37"/>
      <c r="G803" s="15">
        <f>SUM(G796:G802)</f>
        <v>2500000.0000000005</v>
      </c>
    </row>
    <row r="804" spans="1:7" ht="30" x14ac:dyDescent="0.25">
      <c r="A804" s="1" t="s">
        <v>5</v>
      </c>
      <c r="B804" s="1" t="s">
        <v>0</v>
      </c>
      <c r="C804" s="3" t="s">
        <v>3</v>
      </c>
      <c r="D804" s="4" t="s">
        <v>9</v>
      </c>
      <c r="E804" s="1" t="s">
        <v>1</v>
      </c>
      <c r="F804" s="5" t="s">
        <v>2</v>
      </c>
      <c r="G804" s="6" t="s">
        <v>4</v>
      </c>
    </row>
    <row r="805" spans="1:7" x14ac:dyDescent="0.25">
      <c r="A805" s="18">
        <v>1</v>
      </c>
      <c r="B805" s="38" t="s">
        <v>742</v>
      </c>
      <c r="C805" s="32" t="s">
        <v>743</v>
      </c>
      <c r="D805" s="12">
        <v>22631903</v>
      </c>
      <c r="E805" s="38" t="s">
        <v>744</v>
      </c>
      <c r="F805" s="17"/>
      <c r="G805" s="16">
        <f t="shared" ref="G805:G821" si="50">2500000/17</f>
        <v>147058.82352941178</v>
      </c>
    </row>
    <row r="806" spans="1:7" x14ac:dyDescent="0.25">
      <c r="A806" s="18">
        <v>2</v>
      </c>
      <c r="B806" s="38"/>
      <c r="C806" s="32" t="s">
        <v>744</v>
      </c>
      <c r="D806" s="12">
        <v>22639893</v>
      </c>
      <c r="E806" s="38"/>
      <c r="F806" s="17"/>
      <c r="G806" s="16">
        <f t="shared" si="50"/>
        <v>147058.82352941178</v>
      </c>
    </row>
    <row r="807" spans="1:7" x14ac:dyDescent="0.25">
      <c r="A807" s="18">
        <v>3</v>
      </c>
      <c r="B807" s="38"/>
      <c r="C807" s="32" t="s">
        <v>745</v>
      </c>
      <c r="D807" s="12">
        <v>22634649</v>
      </c>
      <c r="E807" s="38"/>
      <c r="F807" s="17"/>
      <c r="G807" s="16">
        <f t="shared" si="50"/>
        <v>147058.82352941178</v>
      </c>
    </row>
    <row r="808" spans="1:7" x14ac:dyDescent="0.25">
      <c r="A808" s="18">
        <v>4</v>
      </c>
      <c r="B808" s="38"/>
      <c r="C808" s="32" t="s">
        <v>746</v>
      </c>
      <c r="D808" s="12">
        <v>7591474</v>
      </c>
      <c r="E808" s="38"/>
      <c r="F808" s="17"/>
      <c r="G808" s="16">
        <f t="shared" si="50"/>
        <v>147058.82352941178</v>
      </c>
    </row>
    <row r="809" spans="1:7" x14ac:dyDescent="0.25">
      <c r="A809" s="18">
        <v>5</v>
      </c>
      <c r="B809" s="38"/>
      <c r="C809" s="32" t="s">
        <v>747</v>
      </c>
      <c r="D809" s="12">
        <v>85125564</v>
      </c>
      <c r="E809" s="38"/>
      <c r="F809" s="17"/>
      <c r="G809" s="16">
        <f t="shared" si="50"/>
        <v>147058.82352941178</v>
      </c>
    </row>
    <row r="810" spans="1:7" x14ac:dyDescent="0.25">
      <c r="A810" s="18">
        <v>6</v>
      </c>
      <c r="B810" s="38"/>
      <c r="C810" s="32" t="s">
        <v>748</v>
      </c>
      <c r="D810" s="12">
        <v>26882235</v>
      </c>
      <c r="E810" s="38"/>
      <c r="F810" s="17"/>
      <c r="G810" s="16">
        <f t="shared" si="50"/>
        <v>147058.82352941178</v>
      </c>
    </row>
    <row r="811" spans="1:7" x14ac:dyDescent="0.25">
      <c r="A811" s="18">
        <v>7</v>
      </c>
      <c r="B811" s="38"/>
      <c r="C811" s="32" t="s">
        <v>749</v>
      </c>
      <c r="D811" s="12">
        <v>26880027</v>
      </c>
      <c r="E811" s="38"/>
      <c r="F811" s="17"/>
      <c r="G811" s="16">
        <f t="shared" si="50"/>
        <v>147058.82352941178</v>
      </c>
    </row>
    <row r="812" spans="1:7" x14ac:dyDescent="0.25">
      <c r="A812" s="18">
        <v>8</v>
      </c>
      <c r="B812" s="38"/>
      <c r="C812" s="32" t="s">
        <v>750</v>
      </c>
      <c r="D812" s="12">
        <v>26879287</v>
      </c>
      <c r="E812" s="38"/>
      <c r="F812" s="17"/>
      <c r="G812" s="16">
        <f t="shared" si="50"/>
        <v>147058.82352941178</v>
      </c>
    </row>
    <row r="813" spans="1:7" x14ac:dyDescent="0.25">
      <c r="A813" s="18">
        <v>9</v>
      </c>
      <c r="B813" s="38"/>
      <c r="C813" s="32" t="s">
        <v>751</v>
      </c>
      <c r="D813" s="12">
        <v>22675283</v>
      </c>
      <c r="E813" s="38"/>
      <c r="F813" s="17"/>
      <c r="G813" s="16">
        <f t="shared" si="50"/>
        <v>147058.82352941178</v>
      </c>
    </row>
    <row r="814" spans="1:7" x14ac:dyDescent="0.25">
      <c r="A814" s="18">
        <v>10</v>
      </c>
      <c r="B814" s="38"/>
      <c r="C814" s="32" t="s">
        <v>752</v>
      </c>
      <c r="D814" s="12">
        <v>22663646</v>
      </c>
      <c r="E814" s="38"/>
      <c r="F814" s="17"/>
      <c r="G814" s="16">
        <f t="shared" si="50"/>
        <v>147058.82352941178</v>
      </c>
    </row>
    <row r="815" spans="1:7" x14ac:dyDescent="0.25">
      <c r="A815" s="18">
        <v>11</v>
      </c>
      <c r="B815" s="38"/>
      <c r="C815" s="32" t="s">
        <v>753</v>
      </c>
      <c r="D815" s="12">
        <v>26882038</v>
      </c>
      <c r="E815" s="38"/>
      <c r="F815" s="17"/>
      <c r="G815" s="16">
        <f t="shared" si="50"/>
        <v>147058.82352941178</v>
      </c>
    </row>
    <row r="816" spans="1:7" x14ac:dyDescent="0.25">
      <c r="A816" s="18">
        <v>12</v>
      </c>
      <c r="B816" s="38"/>
      <c r="C816" s="32" t="s">
        <v>754</v>
      </c>
      <c r="D816" s="12">
        <v>26879553</v>
      </c>
      <c r="E816" s="38"/>
      <c r="F816" s="17"/>
      <c r="G816" s="16">
        <f t="shared" si="50"/>
        <v>147058.82352941178</v>
      </c>
    </row>
    <row r="817" spans="1:7" x14ac:dyDescent="0.25">
      <c r="A817" s="18">
        <v>13</v>
      </c>
      <c r="B817" s="38"/>
      <c r="C817" s="32" t="s">
        <v>755</v>
      </c>
      <c r="D817" s="12">
        <v>32739243</v>
      </c>
      <c r="E817" s="38"/>
      <c r="F817" s="17"/>
      <c r="G817" s="16">
        <f t="shared" si="50"/>
        <v>147058.82352941178</v>
      </c>
    </row>
    <row r="818" spans="1:7" x14ac:dyDescent="0.25">
      <c r="A818" s="18">
        <v>14</v>
      </c>
      <c r="B818" s="38"/>
      <c r="C818" s="32" t="s">
        <v>756</v>
      </c>
      <c r="D818" s="12">
        <v>22662240</v>
      </c>
      <c r="E818" s="38"/>
      <c r="F818" s="17"/>
      <c r="G818" s="16">
        <f t="shared" si="50"/>
        <v>147058.82352941178</v>
      </c>
    </row>
    <row r="819" spans="1:7" x14ac:dyDescent="0.25">
      <c r="A819" s="18">
        <v>15</v>
      </c>
      <c r="B819" s="38"/>
      <c r="C819" s="32" t="s">
        <v>757</v>
      </c>
      <c r="D819" s="12">
        <v>26879676</v>
      </c>
      <c r="E819" s="38"/>
      <c r="F819" s="17"/>
      <c r="G819" s="16">
        <f t="shared" si="50"/>
        <v>147058.82352941178</v>
      </c>
    </row>
    <row r="820" spans="1:7" x14ac:dyDescent="0.25">
      <c r="A820" s="18">
        <v>16</v>
      </c>
      <c r="B820" s="38"/>
      <c r="C820" s="32" t="s">
        <v>758</v>
      </c>
      <c r="D820" s="12">
        <v>32873096</v>
      </c>
      <c r="E820" s="38"/>
      <c r="F820" s="17"/>
      <c r="G820" s="16">
        <f t="shared" si="50"/>
        <v>147058.82352941178</v>
      </c>
    </row>
    <row r="821" spans="1:7" x14ac:dyDescent="0.25">
      <c r="A821" s="18">
        <v>17</v>
      </c>
      <c r="B821" s="38"/>
      <c r="C821" s="32" t="s">
        <v>759</v>
      </c>
      <c r="D821" s="12">
        <v>7642688</v>
      </c>
      <c r="E821" s="38"/>
      <c r="F821" s="17"/>
      <c r="G821" s="16">
        <f t="shared" si="50"/>
        <v>147058.82352941178</v>
      </c>
    </row>
    <row r="822" spans="1:7" x14ac:dyDescent="0.25">
      <c r="A822" s="35" t="s">
        <v>7</v>
      </c>
      <c r="B822" s="36"/>
      <c r="C822" s="36"/>
      <c r="D822" s="36"/>
      <c r="E822" s="36"/>
      <c r="F822" s="37"/>
      <c r="G822" s="15">
        <f>SUM(G805:G821)</f>
        <v>2500000</v>
      </c>
    </row>
    <row r="823" spans="1:7" ht="30" x14ac:dyDescent="0.25">
      <c r="A823" s="1" t="s">
        <v>5</v>
      </c>
      <c r="B823" s="1" t="s">
        <v>0</v>
      </c>
      <c r="C823" s="3" t="s">
        <v>3</v>
      </c>
      <c r="D823" s="4" t="s">
        <v>9</v>
      </c>
      <c r="E823" s="1" t="s">
        <v>1</v>
      </c>
      <c r="F823" s="5" t="s">
        <v>2</v>
      </c>
      <c r="G823" s="6" t="s">
        <v>4</v>
      </c>
    </row>
    <row r="824" spans="1:7" x14ac:dyDescent="0.25">
      <c r="A824" s="18">
        <v>1</v>
      </c>
      <c r="B824" s="38" t="s">
        <v>760</v>
      </c>
      <c r="C824" s="32" t="s">
        <v>761</v>
      </c>
      <c r="D824" s="12">
        <v>22549300</v>
      </c>
      <c r="E824" s="38" t="s">
        <v>761</v>
      </c>
      <c r="F824" s="17"/>
      <c r="G824" s="16">
        <f>2500000/2</f>
        <v>1250000</v>
      </c>
    </row>
    <row r="825" spans="1:7" x14ac:dyDescent="0.25">
      <c r="A825" s="18">
        <v>2</v>
      </c>
      <c r="B825" s="38"/>
      <c r="C825" s="32" t="s">
        <v>762</v>
      </c>
      <c r="D825" s="12">
        <v>8511183</v>
      </c>
      <c r="E825" s="38"/>
      <c r="F825" s="17"/>
      <c r="G825" s="16">
        <f>2500000/2</f>
        <v>1250000</v>
      </c>
    </row>
    <row r="826" spans="1:7" x14ac:dyDescent="0.25">
      <c r="A826" s="35" t="s">
        <v>7</v>
      </c>
      <c r="B826" s="36"/>
      <c r="C826" s="36"/>
      <c r="D826" s="36"/>
      <c r="E826" s="36"/>
      <c r="F826" s="37"/>
      <c r="G826" s="15">
        <f>SUM(G824:G825)</f>
        <v>2500000</v>
      </c>
    </row>
    <row r="827" spans="1:7" ht="30" x14ac:dyDescent="0.25">
      <c r="A827" s="1" t="s">
        <v>5</v>
      </c>
      <c r="B827" s="1" t="s">
        <v>0</v>
      </c>
      <c r="C827" s="3" t="s">
        <v>3</v>
      </c>
      <c r="D827" s="4" t="s">
        <v>9</v>
      </c>
      <c r="E827" s="1" t="s">
        <v>1</v>
      </c>
      <c r="F827" s="5" t="s">
        <v>2</v>
      </c>
      <c r="G827" s="6" t="s">
        <v>4</v>
      </c>
    </row>
    <row r="828" spans="1:7" x14ac:dyDescent="0.25">
      <c r="A828" s="18">
        <v>1</v>
      </c>
      <c r="B828" s="38" t="s">
        <v>763</v>
      </c>
      <c r="C828" s="32" t="s">
        <v>764</v>
      </c>
      <c r="D828" s="12">
        <v>32641685</v>
      </c>
      <c r="E828" s="38" t="s">
        <v>767</v>
      </c>
      <c r="F828" s="17"/>
      <c r="G828" s="16">
        <f t="shared" ref="G828:G852" si="51">2500000/25</f>
        <v>100000</v>
      </c>
    </row>
    <row r="829" spans="1:7" x14ac:dyDescent="0.25">
      <c r="A829" s="18">
        <v>2</v>
      </c>
      <c r="B829" s="38"/>
      <c r="C829" s="32" t="s">
        <v>765</v>
      </c>
      <c r="D829" s="12">
        <v>57070040</v>
      </c>
      <c r="E829" s="38"/>
      <c r="F829" s="17"/>
      <c r="G829" s="16">
        <f t="shared" si="51"/>
        <v>100000</v>
      </c>
    </row>
    <row r="830" spans="1:7" x14ac:dyDescent="0.25">
      <c r="A830" s="18">
        <v>3</v>
      </c>
      <c r="B830" s="38"/>
      <c r="C830" s="32" t="s">
        <v>766</v>
      </c>
      <c r="D830" s="12">
        <v>7598999</v>
      </c>
      <c r="E830" s="38"/>
      <c r="F830" s="17"/>
      <c r="G830" s="16">
        <f t="shared" si="51"/>
        <v>100000</v>
      </c>
    </row>
    <row r="831" spans="1:7" x14ac:dyDescent="0.25">
      <c r="A831" s="18">
        <v>4</v>
      </c>
      <c r="B831" s="38"/>
      <c r="C831" s="32" t="s">
        <v>1647</v>
      </c>
      <c r="D831" s="12">
        <v>7594931</v>
      </c>
      <c r="E831" s="38"/>
      <c r="F831" s="17"/>
      <c r="G831" s="16">
        <f t="shared" si="51"/>
        <v>100000</v>
      </c>
    </row>
    <row r="832" spans="1:7" x14ac:dyDescent="0.25">
      <c r="A832" s="18">
        <v>5</v>
      </c>
      <c r="B832" s="38"/>
      <c r="C832" s="32" t="s">
        <v>767</v>
      </c>
      <c r="D832" s="12">
        <v>57303198</v>
      </c>
      <c r="E832" s="38"/>
      <c r="F832" s="17"/>
      <c r="G832" s="16">
        <f t="shared" si="51"/>
        <v>100000</v>
      </c>
    </row>
    <row r="833" spans="1:7" x14ac:dyDescent="0.25">
      <c r="A833" s="18">
        <v>6</v>
      </c>
      <c r="B833" s="38"/>
      <c r="C833" s="32" t="s">
        <v>768</v>
      </c>
      <c r="D833" s="12">
        <v>5138322</v>
      </c>
      <c r="E833" s="38"/>
      <c r="F833" s="17"/>
      <c r="G833" s="16">
        <f t="shared" si="51"/>
        <v>100000</v>
      </c>
    </row>
    <row r="834" spans="1:7" x14ac:dyDescent="0.25">
      <c r="A834" s="18">
        <v>7</v>
      </c>
      <c r="B834" s="38"/>
      <c r="C834" s="32" t="s">
        <v>769</v>
      </c>
      <c r="D834" s="12">
        <v>9877759</v>
      </c>
      <c r="E834" s="38"/>
      <c r="F834" s="17"/>
      <c r="G834" s="16">
        <f t="shared" si="51"/>
        <v>100000</v>
      </c>
    </row>
    <row r="835" spans="1:7" x14ac:dyDescent="0.25">
      <c r="A835" s="18">
        <v>8</v>
      </c>
      <c r="B835" s="38"/>
      <c r="C835" s="32" t="s">
        <v>770</v>
      </c>
      <c r="D835" s="12">
        <v>78713699</v>
      </c>
      <c r="E835" s="38"/>
      <c r="F835" s="17"/>
      <c r="G835" s="16">
        <f t="shared" si="51"/>
        <v>100000</v>
      </c>
    </row>
    <row r="836" spans="1:7" x14ac:dyDescent="0.25">
      <c r="A836" s="18">
        <v>9</v>
      </c>
      <c r="B836" s="38"/>
      <c r="C836" s="32" t="s">
        <v>771</v>
      </c>
      <c r="D836" s="12">
        <v>8630823</v>
      </c>
      <c r="E836" s="38"/>
      <c r="F836" s="17"/>
      <c r="G836" s="16">
        <f t="shared" si="51"/>
        <v>100000</v>
      </c>
    </row>
    <row r="837" spans="1:7" x14ac:dyDescent="0.25">
      <c r="A837" s="18">
        <v>10</v>
      </c>
      <c r="B837" s="38"/>
      <c r="C837" s="32" t="s">
        <v>772</v>
      </c>
      <c r="D837" s="12">
        <v>12537938</v>
      </c>
      <c r="E837" s="38"/>
      <c r="F837" s="17"/>
      <c r="G837" s="16">
        <f t="shared" si="51"/>
        <v>100000</v>
      </c>
    </row>
    <row r="838" spans="1:7" x14ac:dyDescent="0.25">
      <c r="A838" s="18">
        <v>11</v>
      </c>
      <c r="B838" s="38"/>
      <c r="C838" s="32" t="s">
        <v>773</v>
      </c>
      <c r="D838" s="12">
        <v>32794571</v>
      </c>
      <c r="E838" s="38"/>
      <c r="F838" s="17"/>
      <c r="G838" s="16">
        <f t="shared" si="51"/>
        <v>100000</v>
      </c>
    </row>
    <row r="839" spans="1:7" x14ac:dyDescent="0.25">
      <c r="A839" s="18">
        <v>12</v>
      </c>
      <c r="B839" s="38"/>
      <c r="C839" s="32" t="s">
        <v>774</v>
      </c>
      <c r="D839" s="12">
        <v>5065494</v>
      </c>
      <c r="E839" s="38"/>
      <c r="F839" s="17"/>
      <c r="G839" s="16">
        <f t="shared" si="51"/>
        <v>100000</v>
      </c>
    </row>
    <row r="840" spans="1:7" x14ac:dyDescent="0.25">
      <c r="A840" s="18">
        <v>13</v>
      </c>
      <c r="B840" s="38"/>
      <c r="C840" s="32" t="s">
        <v>775</v>
      </c>
      <c r="D840" s="12">
        <v>7595163</v>
      </c>
      <c r="E840" s="38"/>
      <c r="F840" s="17"/>
      <c r="G840" s="16">
        <f t="shared" si="51"/>
        <v>100000</v>
      </c>
    </row>
    <row r="841" spans="1:7" x14ac:dyDescent="0.25">
      <c r="A841" s="18">
        <v>14</v>
      </c>
      <c r="B841" s="38"/>
      <c r="C841" s="32" t="s">
        <v>776</v>
      </c>
      <c r="D841" s="12">
        <v>57305022</v>
      </c>
      <c r="E841" s="38"/>
      <c r="F841" s="17"/>
      <c r="G841" s="16">
        <f t="shared" si="51"/>
        <v>100000</v>
      </c>
    </row>
    <row r="842" spans="1:7" x14ac:dyDescent="0.25">
      <c r="A842" s="18">
        <v>15</v>
      </c>
      <c r="B842" s="38"/>
      <c r="C842" s="32" t="s">
        <v>777</v>
      </c>
      <c r="D842" s="12">
        <v>12558379</v>
      </c>
      <c r="E842" s="38"/>
      <c r="F842" s="17"/>
      <c r="G842" s="16">
        <f t="shared" si="51"/>
        <v>100000</v>
      </c>
    </row>
    <row r="843" spans="1:7" x14ac:dyDescent="0.25">
      <c r="A843" s="18">
        <v>16</v>
      </c>
      <c r="B843" s="38"/>
      <c r="C843" s="32" t="s">
        <v>778</v>
      </c>
      <c r="D843" s="12">
        <v>7596784</v>
      </c>
      <c r="E843" s="38"/>
      <c r="F843" s="17"/>
      <c r="G843" s="16">
        <f t="shared" si="51"/>
        <v>100000</v>
      </c>
    </row>
    <row r="844" spans="1:7" x14ac:dyDescent="0.25">
      <c r="A844" s="18">
        <v>17</v>
      </c>
      <c r="B844" s="38"/>
      <c r="C844" s="32" t="s">
        <v>779</v>
      </c>
      <c r="D844" s="12">
        <v>85460284</v>
      </c>
      <c r="E844" s="38"/>
      <c r="F844" s="17"/>
      <c r="G844" s="16">
        <f t="shared" si="51"/>
        <v>100000</v>
      </c>
    </row>
    <row r="845" spans="1:7" x14ac:dyDescent="0.25">
      <c r="A845" s="18">
        <v>18</v>
      </c>
      <c r="B845" s="38"/>
      <c r="C845" s="32" t="s">
        <v>780</v>
      </c>
      <c r="D845" s="12">
        <v>22637710</v>
      </c>
      <c r="E845" s="38"/>
      <c r="F845" s="17"/>
      <c r="G845" s="16">
        <f t="shared" si="51"/>
        <v>100000</v>
      </c>
    </row>
    <row r="846" spans="1:7" x14ac:dyDescent="0.25">
      <c r="A846" s="18">
        <v>19</v>
      </c>
      <c r="B846" s="38"/>
      <c r="C846" s="32" t="s">
        <v>781</v>
      </c>
      <c r="D846" s="12">
        <v>22636362</v>
      </c>
      <c r="E846" s="38"/>
      <c r="F846" s="17"/>
      <c r="G846" s="16">
        <f t="shared" si="51"/>
        <v>100000</v>
      </c>
    </row>
    <row r="847" spans="1:7" x14ac:dyDescent="0.25">
      <c r="A847" s="18">
        <v>20</v>
      </c>
      <c r="B847" s="38"/>
      <c r="C847" s="32" t="s">
        <v>782</v>
      </c>
      <c r="D847" s="12">
        <v>12549064</v>
      </c>
      <c r="E847" s="38"/>
      <c r="F847" s="17"/>
      <c r="G847" s="16">
        <f t="shared" si="51"/>
        <v>100000</v>
      </c>
    </row>
    <row r="848" spans="1:7" x14ac:dyDescent="0.25">
      <c r="A848" s="18">
        <v>21</v>
      </c>
      <c r="B848" s="38"/>
      <c r="C848" s="32" t="s">
        <v>783</v>
      </c>
      <c r="D848" s="12">
        <v>57300279</v>
      </c>
      <c r="E848" s="38"/>
      <c r="F848" s="17"/>
      <c r="G848" s="16">
        <f t="shared" si="51"/>
        <v>100000</v>
      </c>
    </row>
    <row r="849" spans="1:7" x14ac:dyDescent="0.25">
      <c r="A849" s="18">
        <v>22</v>
      </c>
      <c r="B849" s="38"/>
      <c r="C849" s="32" t="s">
        <v>784</v>
      </c>
      <c r="D849" s="12">
        <v>57300552</v>
      </c>
      <c r="E849" s="38"/>
      <c r="F849" s="17"/>
      <c r="G849" s="16">
        <f t="shared" si="51"/>
        <v>100000</v>
      </c>
    </row>
    <row r="850" spans="1:7" x14ac:dyDescent="0.25">
      <c r="A850" s="18">
        <v>23</v>
      </c>
      <c r="B850" s="38"/>
      <c r="C850" s="32" t="s">
        <v>785</v>
      </c>
      <c r="D850" s="12">
        <v>22636911</v>
      </c>
      <c r="E850" s="38"/>
      <c r="F850" s="17"/>
      <c r="G850" s="16">
        <f t="shared" si="51"/>
        <v>100000</v>
      </c>
    </row>
    <row r="851" spans="1:7" x14ac:dyDescent="0.25">
      <c r="A851" s="18">
        <v>24</v>
      </c>
      <c r="B851" s="38"/>
      <c r="C851" s="32" t="s">
        <v>786</v>
      </c>
      <c r="D851" s="12">
        <v>57300732</v>
      </c>
      <c r="E851" s="38"/>
      <c r="F851" s="17"/>
      <c r="G851" s="16">
        <f t="shared" si="51"/>
        <v>100000</v>
      </c>
    </row>
    <row r="852" spans="1:7" x14ac:dyDescent="0.25">
      <c r="A852" s="18">
        <v>25</v>
      </c>
      <c r="B852" s="38"/>
      <c r="C852" s="32" t="s">
        <v>787</v>
      </c>
      <c r="D852" s="12">
        <v>57303695</v>
      </c>
      <c r="E852" s="38"/>
      <c r="F852" s="17"/>
      <c r="G852" s="16">
        <f t="shared" si="51"/>
        <v>100000</v>
      </c>
    </row>
    <row r="853" spans="1:7" x14ac:dyDescent="0.25">
      <c r="A853" s="35" t="s">
        <v>7</v>
      </c>
      <c r="B853" s="36"/>
      <c r="C853" s="36"/>
      <c r="D853" s="36"/>
      <c r="E853" s="36"/>
      <c r="F853" s="37"/>
      <c r="G853" s="15">
        <f>SUM(G828:G852)</f>
        <v>2500000</v>
      </c>
    </row>
    <row r="854" spans="1:7" ht="30" x14ac:dyDescent="0.25">
      <c r="A854" s="1" t="s">
        <v>5</v>
      </c>
      <c r="B854" s="1" t="s">
        <v>0</v>
      </c>
      <c r="C854" s="3" t="s">
        <v>3</v>
      </c>
      <c r="D854" s="4" t="s">
        <v>9</v>
      </c>
      <c r="E854" s="1" t="s">
        <v>1</v>
      </c>
      <c r="F854" s="5" t="s">
        <v>2</v>
      </c>
      <c r="G854" s="6" t="s">
        <v>4</v>
      </c>
    </row>
    <row r="855" spans="1:7" x14ac:dyDescent="0.25">
      <c r="A855" s="18">
        <v>1</v>
      </c>
      <c r="B855" s="38" t="s">
        <v>788</v>
      </c>
      <c r="C855" s="32" t="s">
        <v>789</v>
      </c>
      <c r="D855" s="12">
        <v>8701985</v>
      </c>
      <c r="E855" s="38" t="s">
        <v>791</v>
      </c>
      <c r="F855" s="17"/>
      <c r="G855" s="16">
        <f>2500000/5</f>
        <v>500000</v>
      </c>
    </row>
    <row r="856" spans="1:7" x14ac:dyDescent="0.25">
      <c r="A856" s="18">
        <v>2</v>
      </c>
      <c r="B856" s="38"/>
      <c r="C856" s="32" t="s">
        <v>790</v>
      </c>
      <c r="D856" s="12">
        <v>19225104</v>
      </c>
      <c r="E856" s="38"/>
      <c r="F856" s="17"/>
      <c r="G856" s="16">
        <f>2500000/5</f>
        <v>500000</v>
      </c>
    </row>
    <row r="857" spans="1:7" x14ac:dyDescent="0.25">
      <c r="A857" s="18">
        <v>3</v>
      </c>
      <c r="B857" s="38"/>
      <c r="C857" s="32" t="s">
        <v>791</v>
      </c>
      <c r="D857" s="12">
        <v>19599334</v>
      </c>
      <c r="E857" s="38"/>
      <c r="F857" s="17"/>
      <c r="G857" s="16">
        <f>2500000/5</f>
        <v>500000</v>
      </c>
    </row>
    <row r="858" spans="1:7" x14ac:dyDescent="0.25">
      <c r="A858" s="18">
        <v>4</v>
      </c>
      <c r="B858" s="38"/>
      <c r="C858" s="32" t="s">
        <v>792</v>
      </c>
      <c r="D858" s="12">
        <v>57300489</v>
      </c>
      <c r="E858" s="38"/>
      <c r="F858" s="17"/>
      <c r="G858" s="16">
        <f>2500000/5</f>
        <v>500000</v>
      </c>
    </row>
    <row r="859" spans="1:7" x14ac:dyDescent="0.25">
      <c r="A859" s="18">
        <v>5</v>
      </c>
      <c r="B859" s="38"/>
      <c r="C859" s="32" t="s">
        <v>793</v>
      </c>
      <c r="D859" s="12">
        <v>7591470</v>
      </c>
      <c r="E859" s="38"/>
      <c r="F859" s="17"/>
      <c r="G859" s="16">
        <f>2500000/5</f>
        <v>500000</v>
      </c>
    </row>
    <row r="860" spans="1:7" x14ac:dyDescent="0.25">
      <c r="A860" s="35" t="s">
        <v>7</v>
      </c>
      <c r="B860" s="36"/>
      <c r="C860" s="36"/>
      <c r="D860" s="36"/>
      <c r="E860" s="36"/>
      <c r="F860" s="37"/>
      <c r="G860" s="15">
        <f>SUM(G855:G859)</f>
        <v>2500000</v>
      </c>
    </row>
    <row r="861" spans="1:7" ht="30" x14ac:dyDescent="0.25">
      <c r="A861" s="1" t="s">
        <v>5</v>
      </c>
      <c r="B861" s="1" t="s">
        <v>0</v>
      </c>
      <c r="C861" s="3" t="s">
        <v>3</v>
      </c>
      <c r="D861" s="4" t="s">
        <v>9</v>
      </c>
      <c r="E861" s="1" t="s">
        <v>1</v>
      </c>
      <c r="F861" s="5" t="s">
        <v>2</v>
      </c>
      <c r="G861" s="6" t="s">
        <v>4</v>
      </c>
    </row>
    <row r="862" spans="1:7" x14ac:dyDescent="0.25">
      <c r="A862" s="18">
        <v>1</v>
      </c>
      <c r="B862" s="38" t="s">
        <v>794</v>
      </c>
      <c r="C862" s="32" t="s">
        <v>795</v>
      </c>
      <c r="D862" s="12">
        <v>26689926</v>
      </c>
      <c r="E862" s="38" t="s">
        <v>796</v>
      </c>
      <c r="F862" s="17"/>
      <c r="G862" s="16">
        <f t="shared" ref="G862:G870" si="52">2500000/9</f>
        <v>277777.77777777775</v>
      </c>
    </row>
    <row r="863" spans="1:7" x14ac:dyDescent="0.25">
      <c r="A863" s="18">
        <v>2</v>
      </c>
      <c r="B863" s="38"/>
      <c r="C863" s="32" t="s">
        <v>796</v>
      </c>
      <c r="D863" s="12">
        <v>19612333</v>
      </c>
      <c r="E863" s="38"/>
      <c r="F863" s="17"/>
      <c r="G863" s="16">
        <f t="shared" si="52"/>
        <v>277777.77777777775</v>
      </c>
    </row>
    <row r="864" spans="1:7" x14ac:dyDescent="0.25">
      <c r="A864" s="18">
        <v>3</v>
      </c>
      <c r="B864" s="38"/>
      <c r="C864" s="32" t="s">
        <v>797</v>
      </c>
      <c r="D864" s="12">
        <v>19614047</v>
      </c>
      <c r="E864" s="38"/>
      <c r="F864" s="17"/>
      <c r="G864" s="16">
        <f t="shared" si="52"/>
        <v>277777.77777777775</v>
      </c>
    </row>
    <row r="865" spans="1:7" x14ac:dyDescent="0.25">
      <c r="A865" s="18">
        <v>4</v>
      </c>
      <c r="B865" s="38"/>
      <c r="C865" s="32" t="s">
        <v>798</v>
      </c>
      <c r="D865" s="12">
        <v>26688523</v>
      </c>
      <c r="E865" s="38"/>
      <c r="F865" s="17"/>
      <c r="G865" s="16">
        <f t="shared" si="52"/>
        <v>277777.77777777775</v>
      </c>
    </row>
    <row r="866" spans="1:7" x14ac:dyDescent="0.25">
      <c r="A866" s="18">
        <v>5</v>
      </c>
      <c r="B866" s="38"/>
      <c r="C866" s="32" t="s">
        <v>799</v>
      </c>
      <c r="D866" s="12">
        <v>26687808</v>
      </c>
      <c r="E866" s="38"/>
      <c r="F866" s="17"/>
      <c r="G866" s="16">
        <f t="shared" si="52"/>
        <v>277777.77777777775</v>
      </c>
    </row>
    <row r="867" spans="1:7" x14ac:dyDescent="0.25">
      <c r="A867" s="18">
        <v>6</v>
      </c>
      <c r="B867" s="38"/>
      <c r="C867" s="32" t="s">
        <v>800</v>
      </c>
      <c r="D867" s="12">
        <v>57435082</v>
      </c>
      <c r="E867" s="38"/>
      <c r="F867" s="17"/>
      <c r="G867" s="16">
        <f t="shared" si="52"/>
        <v>277777.77777777775</v>
      </c>
    </row>
    <row r="868" spans="1:7" x14ac:dyDescent="0.25">
      <c r="A868" s="18">
        <v>7</v>
      </c>
      <c r="B868" s="38"/>
      <c r="C868" s="32" t="s">
        <v>801</v>
      </c>
      <c r="D868" s="12">
        <v>19584018</v>
      </c>
      <c r="E868" s="38"/>
      <c r="F868" s="17"/>
      <c r="G868" s="16">
        <f t="shared" si="52"/>
        <v>277777.77777777775</v>
      </c>
    </row>
    <row r="869" spans="1:7" x14ac:dyDescent="0.25">
      <c r="A869" s="18">
        <v>8</v>
      </c>
      <c r="B869" s="38"/>
      <c r="C869" s="32" t="s">
        <v>802</v>
      </c>
      <c r="D869" s="12">
        <v>57419178</v>
      </c>
      <c r="E869" s="38"/>
      <c r="F869" s="17"/>
      <c r="G869" s="16">
        <f t="shared" si="52"/>
        <v>277777.77777777775</v>
      </c>
    </row>
    <row r="870" spans="1:7" x14ac:dyDescent="0.25">
      <c r="A870" s="18">
        <v>9</v>
      </c>
      <c r="B870" s="38"/>
      <c r="C870" s="32" t="s">
        <v>803</v>
      </c>
      <c r="D870" s="12">
        <v>57105366</v>
      </c>
      <c r="E870" s="38"/>
      <c r="F870" s="17"/>
      <c r="G870" s="16">
        <f t="shared" si="52"/>
        <v>277777.77777777775</v>
      </c>
    </row>
    <row r="871" spans="1:7" x14ac:dyDescent="0.25">
      <c r="A871" s="35" t="s">
        <v>7</v>
      </c>
      <c r="B871" s="36"/>
      <c r="C871" s="36"/>
      <c r="D871" s="36"/>
      <c r="E871" s="36"/>
      <c r="F871" s="37"/>
      <c r="G871" s="15">
        <f>SUM(G862:G870)</f>
        <v>2500000</v>
      </c>
    </row>
    <row r="872" spans="1:7" ht="30" x14ac:dyDescent="0.25">
      <c r="A872" s="1" t="s">
        <v>5</v>
      </c>
      <c r="B872" s="1" t="s">
        <v>0</v>
      </c>
      <c r="C872" s="3" t="s">
        <v>3</v>
      </c>
      <c r="D872" s="4" t="s">
        <v>9</v>
      </c>
      <c r="E872" s="1" t="s">
        <v>1</v>
      </c>
      <c r="F872" s="5" t="s">
        <v>2</v>
      </c>
      <c r="G872" s="6" t="s">
        <v>4</v>
      </c>
    </row>
    <row r="873" spans="1:7" x14ac:dyDescent="0.25">
      <c r="A873" s="18">
        <v>1</v>
      </c>
      <c r="B873" s="38" t="s">
        <v>804</v>
      </c>
      <c r="C873" s="32" t="s">
        <v>805</v>
      </c>
      <c r="D873" s="12">
        <v>36563328</v>
      </c>
      <c r="E873" s="38" t="s">
        <v>809</v>
      </c>
      <c r="F873" s="17"/>
      <c r="G873" s="16">
        <f>2500000/5</f>
        <v>500000</v>
      </c>
    </row>
    <row r="874" spans="1:7" x14ac:dyDescent="0.25">
      <c r="A874" s="18">
        <v>2</v>
      </c>
      <c r="B874" s="38"/>
      <c r="C874" s="32" t="s">
        <v>806</v>
      </c>
      <c r="D874" s="12">
        <v>12629831</v>
      </c>
      <c r="E874" s="38"/>
      <c r="F874" s="17"/>
      <c r="G874" s="16">
        <f>2500000/5</f>
        <v>500000</v>
      </c>
    </row>
    <row r="875" spans="1:7" x14ac:dyDescent="0.25">
      <c r="A875" s="18">
        <v>3</v>
      </c>
      <c r="B875" s="38"/>
      <c r="C875" s="32" t="s">
        <v>807</v>
      </c>
      <c r="D875" s="12">
        <v>57461526</v>
      </c>
      <c r="E875" s="38"/>
      <c r="F875" s="17"/>
      <c r="G875" s="16">
        <f>2500000/5</f>
        <v>500000</v>
      </c>
    </row>
    <row r="876" spans="1:7" x14ac:dyDescent="0.25">
      <c r="A876" s="18">
        <v>4</v>
      </c>
      <c r="B876" s="38"/>
      <c r="C876" s="32" t="s">
        <v>808</v>
      </c>
      <c r="D876" s="12">
        <v>39000738</v>
      </c>
      <c r="E876" s="38"/>
      <c r="F876" s="17"/>
      <c r="G876" s="16">
        <f>2500000/5</f>
        <v>500000</v>
      </c>
    </row>
    <row r="877" spans="1:7" x14ac:dyDescent="0.25">
      <c r="A877" s="18">
        <v>5</v>
      </c>
      <c r="B877" s="38"/>
      <c r="C877" s="32" t="s">
        <v>809</v>
      </c>
      <c r="D877" s="12">
        <v>12628589</v>
      </c>
      <c r="E877" s="38"/>
      <c r="F877" s="17"/>
      <c r="G877" s="16">
        <f>2500000/5</f>
        <v>500000</v>
      </c>
    </row>
    <row r="878" spans="1:7" x14ac:dyDescent="0.25">
      <c r="A878" s="35" t="s">
        <v>7</v>
      </c>
      <c r="B878" s="36"/>
      <c r="C878" s="36"/>
      <c r="D878" s="36"/>
      <c r="E878" s="36"/>
      <c r="F878" s="37"/>
      <c r="G878" s="15">
        <f>SUM(G873:G877)</f>
        <v>2500000</v>
      </c>
    </row>
    <row r="879" spans="1:7" ht="30" x14ac:dyDescent="0.25">
      <c r="A879" s="1" t="s">
        <v>5</v>
      </c>
      <c r="B879" s="1" t="s">
        <v>0</v>
      </c>
      <c r="C879" s="3" t="s">
        <v>3</v>
      </c>
      <c r="D879" s="4" t="s">
        <v>9</v>
      </c>
      <c r="E879" s="1" t="s">
        <v>1</v>
      </c>
      <c r="F879" s="5" t="s">
        <v>2</v>
      </c>
      <c r="G879" s="6" t="s">
        <v>4</v>
      </c>
    </row>
    <row r="880" spans="1:7" x14ac:dyDescent="0.25">
      <c r="A880" s="18">
        <v>1</v>
      </c>
      <c r="B880" s="38" t="s">
        <v>810</v>
      </c>
      <c r="C880" s="32" t="s">
        <v>811</v>
      </c>
      <c r="D880" s="12">
        <v>39014085</v>
      </c>
      <c r="E880" s="38" t="s">
        <v>811</v>
      </c>
      <c r="F880" s="17"/>
      <c r="G880" s="16">
        <f t="shared" ref="G880:G887" si="53">2500000/8</f>
        <v>312500</v>
      </c>
    </row>
    <row r="881" spans="1:7" x14ac:dyDescent="0.25">
      <c r="A881" s="18">
        <v>2</v>
      </c>
      <c r="B881" s="38"/>
      <c r="C881" s="32" t="s">
        <v>812</v>
      </c>
      <c r="D881" s="12">
        <v>39011172</v>
      </c>
      <c r="E881" s="38"/>
      <c r="F881" s="17"/>
      <c r="G881" s="16">
        <f t="shared" si="53"/>
        <v>312500</v>
      </c>
    </row>
    <row r="882" spans="1:7" x14ac:dyDescent="0.25">
      <c r="A882" s="18">
        <v>3</v>
      </c>
      <c r="B882" s="38"/>
      <c r="C882" s="32" t="s">
        <v>813</v>
      </c>
      <c r="D882" s="12">
        <v>26722792</v>
      </c>
      <c r="E882" s="38"/>
      <c r="F882" s="17"/>
      <c r="G882" s="16">
        <f t="shared" si="53"/>
        <v>312500</v>
      </c>
    </row>
    <row r="883" spans="1:7" x14ac:dyDescent="0.25">
      <c r="A883" s="18">
        <v>4</v>
      </c>
      <c r="B883" s="38"/>
      <c r="C883" s="32" t="s">
        <v>814</v>
      </c>
      <c r="D883" s="12">
        <v>22968683</v>
      </c>
      <c r="E883" s="38"/>
      <c r="F883" s="17"/>
      <c r="G883" s="16">
        <f t="shared" si="53"/>
        <v>312500</v>
      </c>
    </row>
    <row r="884" spans="1:7" x14ac:dyDescent="0.25">
      <c r="A884" s="18">
        <v>5</v>
      </c>
      <c r="B884" s="38"/>
      <c r="C884" s="32" t="s">
        <v>815</v>
      </c>
      <c r="D884" s="12">
        <v>39010862</v>
      </c>
      <c r="E884" s="38"/>
      <c r="F884" s="17"/>
      <c r="G884" s="16">
        <f t="shared" si="53"/>
        <v>312500</v>
      </c>
    </row>
    <row r="885" spans="1:7" x14ac:dyDescent="0.25">
      <c r="A885" s="18">
        <v>6</v>
      </c>
      <c r="B885" s="38"/>
      <c r="C885" s="32" t="s">
        <v>816</v>
      </c>
      <c r="D885" s="12">
        <v>39019165</v>
      </c>
      <c r="E885" s="38"/>
      <c r="F885" s="17"/>
      <c r="G885" s="16">
        <f t="shared" si="53"/>
        <v>312500</v>
      </c>
    </row>
    <row r="886" spans="1:7" x14ac:dyDescent="0.25">
      <c r="A886" s="18">
        <v>7</v>
      </c>
      <c r="B886" s="38"/>
      <c r="C886" s="32" t="s">
        <v>817</v>
      </c>
      <c r="D886" s="12">
        <v>36641620</v>
      </c>
      <c r="E886" s="38"/>
      <c r="F886" s="17"/>
      <c r="G886" s="16">
        <f t="shared" si="53"/>
        <v>312500</v>
      </c>
    </row>
    <row r="887" spans="1:7" x14ac:dyDescent="0.25">
      <c r="A887" s="18">
        <v>8</v>
      </c>
      <c r="B887" s="38"/>
      <c r="C887" s="32" t="s">
        <v>818</v>
      </c>
      <c r="D887" s="12">
        <v>39009411</v>
      </c>
      <c r="E887" s="38"/>
      <c r="F887" s="17"/>
      <c r="G887" s="16">
        <f t="shared" si="53"/>
        <v>312500</v>
      </c>
    </row>
    <row r="888" spans="1:7" x14ac:dyDescent="0.25">
      <c r="A888" s="35" t="s">
        <v>7</v>
      </c>
      <c r="B888" s="36"/>
      <c r="C888" s="36"/>
      <c r="D888" s="36"/>
      <c r="E888" s="36"/>
      <c r="F888" s="37"/>
      <c r="G888" s="15">
        <f>SUM(G880:G887)</f>
        <v>2500000</v>
      </c>
    </row>
    <row r="889" spans="1:7" ht="30" x14ac:dyDescent="0.25">
      <c r="A889" s="1" t="s">
        <v>5</v>
      </c>
      <c r="B889" s="1" t="s">
        <v>0</v>
      </c>
      <c r="C889" s="3" t="s">
        <v>3</v>
      </c>
      <c r="D889" s="4" t="s">
        <v>9</v>
      </c>
      <c r="E889" s="1" t="s">
        <v>1</v>
      </c>
      <c r="F889" s="5" t="s">
        <v>2</v>
      </c>
      <c r="G889" s="6" t="s">
        <v>4</v>
      </c>
    </row>
    <row r="890" spans="1:7" x14ac:dyDescent="0.25">
      <c r="A890" s="18">
        <v>1</v>
      </c>
      <c r="B890" s="38" t="s">
        <v>825</v>
      </c>
      <c r="C890" s="32" t="s">
        <v>826</v>
      </c>
      <c r="D890" s="12">
        <v>39092590</v>
      </c>
      <c r="E890" s="38" t="s">
        <v>831</v>
      </c>
      <c r="F890" s="17"/>
      <c r="G890" s="16">
        <f t="shared" ref="G890:G895" si="54">2500000/6</f>
        <v>416666.66666666669</v>
      </c>
    </row>
    <row r="891" spans="1:7" x14ac:dyDescent="0.25">
      <c r="A891" s="18">
        <v>2</v>
      </c>
      <c r="B891" s="38"/>
      <c r="C891" s="32" t="s">
        <v>827</v>
      </c>
      <c r="D891" s="12">
        <v>39088691</v>
      </c>
      <c r="E891" s="38"/>
      <c r="F891" s="17"/>
      <c r="G891" s="16">
        <f t="shared" si="54"/>
        <v>416666.66666666669</v>
      </c>
    </row>
    <row r="892" spans="1:7" x14ac:dyDescent="0.25">
      <c r="A892" s="18">
        <v>3</v>
      </c>
      <c r="B892" s="38"/>
      <c r="C892" s="32" t="s">
        <v>828</v>
      </c>
      <c r="D892" s="12">
        <v>39093923</v>
      </c>
      <c r="E892" s="38"/>
      <c r="F892" s="17"/>
      <c r="G892" s="16">
        <f t="shared" si="54"/>
        <v>416666.66666666669</v>
      </c>
    </row>
    <row r="893" spans="1:7" x14ac:dyDescent="0.25">
      <c r="A893" s="18">
        <v>4</v>
      </c>
      <c r="B893" s="38"/>
      <c r="C893" s="32" t="s">
        <v>829</v>
      </c>
      <c r="D893" s="12">
        <v>12598384</v>
      </c>
      <c r="E893" s="38"/>
      <c r="F893" s="17"/>
      <c r="G893" s="16">
        <f t="shared" si="54"/>
        <v>416666.66666666669</v>
      </c>
    </row>
    <row r="894" spans="1:7" x14ac:dyDescent="0.25">
      <c r="A894" s="18">
        <v>5</v>
      </c>
      <c r="B894" s="38"/>
      <c r="C894" s="32" t="s">
        <v>830</v>
      </c>
      <c r="D894" s="12">
        <v>7642864</v>
      </c>
      <c r="E894" s="38"/>
      <c r="F894" s="17"/>
      <c r="G894" s="16">
        <f t="shared" si="54"/>
        <v>416666.66666666669</v>
      </c>
    </row>
    <row r="895" spans="1:7" x14ac:dyDescent="0.25">
      <c r="A895" s="18">
        <v>6</v>
      </c>
      <c r="B895" s="38"/>
      <c r="C895" s="32" t="s">
        <v>831</v>
      </c>
      <c r="D895" s="12">
        <v>85485773</v>
      </c>
      <c r="E895" s="38"/>
      <c r="F895" s="17"/>
      <c r="G895" s="16">
        <f t="shared" si="54"/>
        <v>416666.66666666669</v>
      </c>
    </row>
    <row r="896" spans="1:7" x14ac:dyDescent="0.25">
      <c r="A896" s="35" t="s">
        <v>7</v>
      </c>
      <c r="B896" s="36"/>
      <c r="C896" s="36"/>
      <c r="D896" s="36"/>
      <c r="E896" s="36"/>
      <c r="F896" s="37"/>
      <c r="G896" s="15">
        <f>SUM(G890:G895)</f>
        <v>2500000</v>
      </c>
    </row>
    <row r="897" spans="1:7" ht="30" x14ac:dyDescent="0.25">
      <c r="A897" s="1" t="s">
        <v>5</v>
      </c>
      <c r="B897" s="1" t="s">
        <v>0</v>
      </c>
      <c r="C897" s="3" t="s">
        <v>3</v>
      </c>
      <c r="D897" s="4" t="s">
        <v>9</v>
      </c>
      <c r="E897" s="1" t="s">
        <v>1</v>
      </c>
      <c r="F897" s="5" t="s">
        <v>2</v>
      </c>
      <c r="G897" s="6" t="s">
        <v>4</v>
      </c>
    </row>
    <row r="898" spans="1:7" x14ac:dyDescent="0.25">
      <c r="A898" s="18">
        <v>1</v>
      </c>
      <c r="B898" s="38" t="s">
        <v>832</v>
      </c>
      <c r="C898" s="32" t="s">
        <v>833</v>
      </c>
      <c r="D898" s="12">
        <v>33214361</v>
      </c>
      <c r="E898" s="38" t="s">
        <v>833</v>
      </c>
      <c r="F898" s="17"/>
      <c r="G898" s="16">
        <f t="shared" ref="G898:G907" si="55">2500000/10</f>
        <v>250000</v>
      </c>
    </row>
    <row r="899" spans="1:7" x14ac:dyDescent="0.25">
      <c r="A899" s="18">
        <v>2</v>
      </c>
      <c r="B899" s="38"/>
      <c r="C899" s="32" t="s">
        <v>834</v>
      </c>
      <c r="D899" s="12">
        <v>12602297</v>
      </c>
      <c r="E899" s="38"/>
      <c r="F899" s="17"/>
      <c r="G899" s="16">
        <f t="shared" si="55"/>
        <v>250000</v>
      </c>
    </row>
    <row r="900" spans="1:7" x14ac:dyDescent="0.25">
      <c r="A900" s="18">
        <v>3</v>
      </c>
      <c r="B900" s="38"/>
      <c r="C900" s="32" t="s">
        <v>835</v>
      </c>
      <c r="D900" s="12">
        <v>36425264</v>
      </c>
      <c r="E900" s="38"/>
      <c r="F900" s="17"/>
      <c r="G900" s="16">
        <f t="shared" si="55"/>
        <v>250000</v>
      </c>
    </row>
    <row r="901" spans="1:7" x14ac:dyDescent="0.25">
      <c r="A901" s="18">
        <v>4</v>
      </c>
      <c r="B901" s="38"/>
      <c r="C901" s="32" t="s">
        <v>836</v>
      </c>
      <c r="D901" s="12">
        <v>33215261</v>
      </c>
      <c r="E901" s="38"/>
      <c r="F901" s="17"/>
      <c r="G901" s="16">
        <f t="shared" si="55"/>
        <v>250000</v>
      </c>
    </row>
    <row r="902" spans="1:7" x14ac:dyDescent="0.25">
      <c r="A902" s="18">
        <v>5</v>
      </c>
      <c r="B902" s="38"/>
      <c r="C902" s="32" t="s">
        <v>837</v>
      </c>
      <c r="D902" s="12">
        <v>9272237</v>
      </c>
      <c r="E902" s="38"/>
      <c r="F902" s="17"/>
      <c r="G902" s="16">
        <f t="shared" si="55"/>
        <v>250000</v>
      </c>
    </row>
    <row r="903" spans="1:7" x14ac:dyDescent="0.25">
      <c r="A903" s="18">
        <v>6</v>
      </c>
      <c r="B903" s="38"/>
      <c r="C903" s="32" t="s">
        <v>838</v>
      </c>
      <c r="D903" s="12">
        <v>26669913</v>
      </c>
      <c r="E903" s="38"/>
      <c r="F903" s="17"/>
      <c r="G903" s="16">
        <f t="shared" si="55"/>
        <v>250000</v>
      </c>
    </row>
    <row r="904" spans="1:7" x14ac:dyDescent="0.25">
      <c r="A904" s="18">
        <v>7</v>
      </c>
      <c r="B904" s="38"/>
      <c r="C904" s="32" t="s">
        <v>839</v>
      </c>
      <c r="D904" s="12">
        <v>8531095</v>
      </c>
      <c r="E904" s="38"/>
      <c r="F904" s="17"/>
      <c r="G904" s="16">
        <f t="shared" si="55"/>
        <v>250000</v>
      </c>
    </row>
    <row r="905" spans="1:7" x14ac:dyDescent="0.25">
      <c r="A905" s="18">
        <v>8</v>
      </c>
      <c r="B905" s="38"/>
      <c r="C905" s="32" t="s">
        <v>840</v>
      </c>
      <c r="D905" s="12">
        <v>33212222</v>
      </c>
      <c r="E905" s="38"/>
      <c r="F905" s="17"/>
      <c r="G905" s="16">
        <f t="shared" si="55"/>
        <v>250000</v>
      </c>
    </row>
    <row r="906" spans="1:7" x14ac:dyDescent="0.25">
      <c r="A906" s="18">
        <v>9</v>
      </c>
      <c r="B906" s="38"/>
      <c r="C906" s="32" t="s">
        <v>841</v>
      </c>
      <c r="D906" s="12">
        <v>33214310</v>
      </c>
      <c r="E906" s="38"/>
      <c r="F906" s="17"/>
      <c r="G906" s="16">
        <f t="shared" si="55"/>
        <v>250000</v>
      </c>
    </row>
    <row r="907" spans="1:7" x14ac:dyDescent="0.25">
      <c r="A907" s="18">
        <v>10</v>
      </c>
      <c r="B907" s="38"/>
      <c r="C907" s="32" t="s">
        <v>842</v>
      </c>
      <c r="D907" s="12">
        <v>9273156</v>
      </c>
      <c r="E907" s="38"/>
      <c r="F907" s="17"/>
      <c r="G907" s="16">
        <f t="shared" si="55"/>
        <v>250000</v>
      </c>
    </row>
    <row r="908" spans="1:7" x14ac:dyDescent="0.25">
      <c r="A908" s="35" t="s">
        <v>7</v>
      </c>
      <c r="B908" s="36"/>
      <c r="C908" s="36"/>
      <c r="D908" s="36"/>
      <c r="E908" s="36"/>
      <c r="F908" s="37"/>
      <c r="G908" s="15">
        <f>SUM(G898:G907)</f>
        <v>2500000</v>
      </c>
    </row>
    <row r="909" spans="1:7" ht="30" x14ac:dyDescent="0.25">
      <c r="A909" s="1" t="s">
        <v>5</v>
      </c>
      <c r="B909" s="1" t="s">
        <v>0</v>
      </c>
      <c r="C909" s="3" t="s">
        <v>3</v>
      </c>
      <c r="D909" s="4" t="s">
        <v>9</v>
      </c>
      <c r="E909" s="1" t="s">
        <v>1</v>
      </c>
      <c r="F909" s="5" t="s">
        <v>2</v>
      </c>
      <c r="G909" s="6" t="s">
        <v>4</v>
      </c>
    </row>
    <row r="910" spans="1:7" x14ac:dyDescent="0.25">
      <c r="A910" s="18">
        <v>1</v>
      </c>
      <c r="B910" s="38" t="s">
        <v>843</v>
      </c>
      <c r="C910" s="32" t="s">
        <v>844</v>
      </c>
      <c r="D910" s="12">
        <v>33218376</v>
      </c>
      <c r="E910" s="38" t="s">
        <v>844</v>
      </c>
      <c r="F910" s="17"/>
      <c r="G910" s="16">
        <f>2500000/4</f>
        <v>625000</v>
      </c>
    </row>
    <row r="911" spans="1:7" x14ac:dyDescent="0.25">
      <c r="A911" s="18">
        <v>2</v>
      </c>
      <c r="B911" s="38"/>
      <c r="C911" s="32" t="s">
        <v>845</v>
      </c>
      <c r="D911" s="12">
        <v>64742877</v>
      </c>
      <c r="E911" s="38"/>
      <c r="F911" s="17"/>
      <c r="G911" s="16">
        <f>2500000/4</f>
        <v>625000</v>
      </c>
    </row>
    <row r="912" spans="1:7" x14ac:dyDescent="0.25">
      <c r="A912" s="18">
        <v>3</v>
      </c>
      <c r="B912" s="38"/>
      <c r="C912" s="32" t="s">
        <v>846</v>
      </c>
      <c r="D912" s="12">
        <v>12402464</v>
      </c>
      <c r="E912" s="38"/>
      <c r="F912" s="17"/>
      <c r="G912" s="16">
        <f>2500000/4</f>
        <v>625000</v>
      </c>
    </row>
    <row r="913" spans="1:7" x14ac:dyDescent="0.25">
      <c r="A913" s="18">
        <v>4</v>
      </c>
      <c r="B913" s="38"/>
      <c r="C913" s="32" t="s">
        <v>847</v>
      </c>
      <c r="D913" s="12">
        <v>39017181</v>
      </c>
      <c r="E913" s="38"/>
      <c r="F913" s="17"/>
      <c r="G913" s="16">
        <f>2500000/4</f>
        <v>625000</v>
      </c>
    </row>
    <row r="914" spans="1:7" x14ac:dyDescent="0.25">
      <c r="A914" s="35" t="s">
        <v>7</v>
      </c>
      <c r="B914" s="36"/>
      <c r="C914" s="36"/>
      <c r="D914" s="36"/>
      <c r="E914" s="36"/>
      <c r="F914" s="37"/>
      <c r="G914" s="15">
        <f>SUM(G910:G913)</f>
        <v>2500000</v>
      </c>
    </row>
    <row r="915" spans="1:7" ht="30" x14ac:dyDescent="0.25">
      <c r="A915" s="1" t="s">
        <v>5</v>
      </c>
      <c r="B915" s="1" t="s">
        <v>0</v>
      </c>
      <c r="C915" s="3" t="s">
        <v>3</v>
      </c>
      <c r="D915" s="4" t="s">
        <v>9</v>
      </c>
      <c r="E915" s="1" t="s">
        <v>1</v>
      </c>
      <c r="F915" s="5" t="s">
        <v>2</v>
      </c>
      <c r="G915" s="6" t="s">
        <v>4</v>
      </c>
    </row>
    <row r="916" spans="1:7" x14ac:dyDescent="0.25">
      <c r="A916" s="18">
        <v>1</v>
      </c>
      <c r="B916" s="38" t="s">
        <v>848</v>
      </c>
      <c r="C916" s="32" t="s">
        <v>849</v>
      </c>
      <c r="D916" s="12">
        <v>57447826</v>
      </c>
      <c r="E916" s="38" t="s">
        <v>849</v>
      </c>
      <c r="F916" s="17"/>
      <c r="G916" s="16">
        <f t="shared" ref="G916:G924" si="56">2500000/9</f>
        <v>277777.77777777775</v>
      </c>
    </row>
    <row r="917" spans="1:7" x14ac:dyDescent="0.25">
      <c r="A917" s="18">
        <v>2</v>
      </c>
      <c r="B917" s="38"/>
      <c r="C917" s="32" t="s">
        <v>850</v>
      </c>
      <c r="D917" s="12">
        <v>57425816</v>
      </c>
      <c r="E917" s="38"/>
      <c r="F917" s="17"/>
      <c r="G917" s="16">
        <f t="shared" si="56"/>
        <v>277777.77777777775</v>
      </c>
    </row>
    <row r="918" spans="1:7" x14ac:dyDescent="0.25">
      <c r="A918" s="18">
        <v>3</v>
      </c>
      <c r="B918" s="38"/>
      <c r="C918" s="32" t="s">
        <v>851</v>
      </c>
      <c r="D918" s="12">
        <v>57411204</v>
      </c>
      <c r="E918" s="38"/>
      <c r="F918" s="17"/>
      <c r="G918" s="16">
        <f t="shared" si="56"/>
        <v>277777.77777777775</v>
      </c>
    </row>
    <row r="919" spans="1:7" x14ac:dyDescent="0.25">
      <c r="A919" s="18">
        <v>4</v>
      </c>
      <c r="B919" s="38"/>
      <c r="C919" s="32" t="s">
        <v>852</v>
      </c>
      <c r="D919" s="12">
        <v>57350035</v>
      </c>
      <c r="E919" s="38"/>
      <c r="F919" s="17"/>
      <c r="G919" s="16">
        <f t="shared" si="56"/>
        <v>277777.77777777775</v>
      </c>
    </row>
    <row r="920" spans="1:7" x14ac:dyDescent="0.25">
      <c r="A920" s="18">
        <v>5</v>
      </c>
      <c r="B920" s="38"/>
      <c r="C920" s="32" t="s">
        <v>853</v>
      </c>
      <c r="D920" s="12">
        <v>57445168</v>
      </c>
      <c r="E920" s="38"/>
      <c r="F920" s="17"/>
      <c r="G920" s="16">
        <f t="shared" si="56"/>
        <v>277777.77777777775</v>
      </c>
    </row>
    <row r="921" spans="1:7" x14ac:dyDescent="0.25">
      <c r="A921" s="18">
        <v>6</v>
      </c>
      <c r="B921" s="38"/>
      <c r="C921" s="32" t="s">
        <v>854</v>
      </c>
      <c r="D921" s="12">
        <v>8673127</v>
      </c>
      <c r="E921" s="38"/>
      <c r="F921" s="17"/>
      <c r="G921" s="16">
        <f t="shared" si="56"/>
        <v>277777.77777777775</v>
      </c>
    </row>
    <row r="922" spans="1:7" x14ac:dyDescent="0.25">
      <c r="A922" s="18">
        <v>7</v>
      </c>
      <c r="B922" s="38"/>
      <c r="C922" s="32" t="s">
        <v>855</v>
      </c>
      <c r="D922" s="12">
        <v>26719930</v>
      </c>
      <c r="E922" s="38"/>
      <c r="F922" s="17"/>
      <c r="G922" s="16">
        <f t="shared" si="56"/>
        <v>277777.77777777775</v>
      </c>
    </row>
    <row r="923" spans="1:7" x14ac:dyDescent="0.25">
      <c r="A923" s="18">
        <v>8</v>
      </c>
      <c r="B923" s="38"/>
      <c r="C923" s="32" t="s">
        <v>856</v>
      </c>
      <c r="D923" s="12">
        <v>57440698</v>
      </c>
      <c r="E923" s="38"/>
      <c r="F923" s="17"/>
      <c r="G923" s="16">
        <f t="shared" si="56"/>
        <v>277777.77777777775</v>
      </c>
    </row>
    <row r="924" spans="1:7" x14ac:dyDescent="0.25">
      <c r="A924" s="18">
        <v>9</v>
      </c>
      <c r="B924" s="38"/>
      <c r="C924" s="32" t="s">
        <v>857</v>
      </c>
      <c r="D924" s="12">
        <v>1082917717</v>
      </c>
      <c r="E924" s="38"/>
      <c r="F924" s="17"/>
      <c r="G924" s="16">
        <f t="shared" si="56"/>
        <v>277777.77777777775</v>
      </c>
    </row>
    <row r="925" spans="1:7" x14ac:dyDescent="0.25">
      <c r="A925" s="35" t="s">
        <v>7</v>
      </c>
      <c r="B925" s="36"/>
      <c r="C925" s="36"/>
      <c r="D925" s="36"/>
      <c r="E925" s="36"/>
      <c r="F925" s="37"/>
      <c r="G925" s="15">
        <f>SUM(G916:G924)</f>
        <v>2500000</v>
      </c>
    </row>
    <row r="926" spans="1:7" ht="30" x14ac:dyDescent="0.25">
      <c r="A926" s="1" t="s">
        <v>5</v>
      </c>
      <c r="B926" s="1" t="s">
        <v>0</v>
      </c>
      <c r="C926" s="3" t="s">
        <v>3</v>
      </c>
      <c r="D926" s="4" t="s">
        <v>9</v>
      </c>
      <c r="E926" s="1" t="s">
        <v>1</v>
      </c>
      <c r="F926" s="5" t="s">
        <v>2</v>
      </c>
      <c r="G926" s="6" t="s">
        <v>4</v>
      </c>
    </row>
    <row r="927" spans="1:7" x14ac:dyDescent="0.25">
      <c r="A927" s="18">
        <v>2</v>
      </c>
      <c r="B927" s="38" t="s">
        <v>858</v>
      </c>
      <c r="C927" s="32" t="s">
        <v>859</v>
      </c>
      <c r="D927" s="12">
        <v>57280518</v>
      </c>
      <c r="E927" s="38" t="s">
        <v>859</v>
      </c>
      <c r="F927" s="17"/>
      <c r="G927" s="16">
        <f>2500000/3</f>
        <v>833333.33333333337</v>
      </c>
    </row>
    <row r="928" spans="1:7" x14ac:dyDescent="0.25">
      <c r="A928" s="18">
        <v>6</v>
      </c>
      <c r="B928" s="38"/>
      <c r="C928" s="32" t="s">
        <v>860</v>
      </c>
      <c r="D928" s="12">
        <v>57422688</v>
      </c>
      <c r="E928" s="38"/>
      <c r="F928" s="17"/>
      <c r="G928" s="16">
        <f>2500000/3</f>
        <v>833333.33333333337</v>
      </c>
    </row>
    <row r="929" spans="1:7" x14ac:dyDescent="0.25">
      <c r="A929" s="18">
        <v>7</v>
      </c>
      <c r="B929" s="38"/>
      <c r="C929" s="32" t="s">
        <v>861</v>
      </c>
      <c r="D929" s="12">
        <v>57280826</v>
      </c>
      <c r="E929" s="38"/>
      <c r="F929" s="17"/>
      <c r="G929" s="16">
        <f>2500000/3</f>
        <v>833333.33333333337</v>
      </c>
    </row>
    <row r="930" spans="1:7" x14ac:dyDescent="0.25">
      <c r="A930" s="35" t="s">
        <v>7</v>
      </c>
      <c r="B930" s="36"/>
      <c r="C930" s="36"/>
      <c r="D930" s="36"/>
      <c r="E930" s="36"/>
      <c r="F930" s="37"/>
      <c r="G930" s="15">
        <f>SUM(G927:G929)</f>
        <v>2500000</v>
      </c>
    </row>
    <row r="931" spans="1:7" ht="30" x14ac:dyDescent="0.25">
      <c r="A931" s="1" t="s">
        <v>5</v>
      </c>
      <c r="B931" s="1" t="s">
        <v>0</v>
      </c>
      <c r="C931" s="3" t="s">
        <v>3</v>
      </c>
      <c r="D931" s="4" t="s">
        <v>9</v>
      </c>
      <c r="E931" s="1" t="s">
        <v>1</v>
      </c>
      <c r="F931" s="5" t="s">
        <v>2</v>
      </c>
      <c r="G931" s="6" t="s">
        <v>4</v>
      </c>
    </row>
    <row r="932" spans="1:7" x14ac:dyDescent="0.25">
      <c r="A932" s="18">
        <v>1</v>
      </c>
      <c r="B932" s="38" t="s">
        <v>862</v>
      </c>
      <c r="C932" s="32" t="s">
        <v>863</v>
      </c>
      <c r="D932" s="12">
        <v>39018064</v>
      </c>
      <c r="E932" s="38" t="s">
        <v>863</v>
      </c>
      <c r="F932" s="17"/>
      <c r="G932" s="16">
        <f>2500000/3</f>
        <v>833333.33333333337</v>
      </c>
    </row>
    <row r="933" spans="1:7" x14ac:dyDescent="0.25">
      <c r="A933" s="18">
        <v>2</v>
      </c>
      <c r="B933" s="38"/>
      <c r="C933" s="32" t="s">
        <v>864</v>
      </c>
      <c r="D933" s="12">
        <v>85466366</v>
      </c>
      <c r="E933" s="38"/>
      <c r="F933" s="17"/>
      <c r="G933" s="16">
        <f>2500000/3</f>
        <v>833333.33333333337</v>
      </c>
    </row>
    <row r="934" spans="1:7" x14ac:dyDescent="0.25">
      <c r="A934" s="18">
        <v>3</v>
      </c>
      <c r="B934" s="38"/>
      <c r="C934" s="32" t="s">
        <v>865</v>
      </c>
      <c r="D934" s="12">
        <v>1085044524</v>
      </c>
      <c r="E934" s="38"/>
      <c r="F934" s="17"/>
      <c r="G934" s="16">
        <f>2500000/3</f>
        <v>833333.33333333337</v>
      </c>
    </row>
    <row r="935" spans="1:7" x14ac:dyDescent="0.25">
      <c r="A935" s="35" t="s">
        <v>7</v>
      </c>
      <c r="B935" s="36"/>
      <c r="C935" s="36"/>
      <c r="D935" s="36"/>
      <c r="E935" s="36"/>
      <c r="F935" s="37"/>
      <c r="G935" s="15">
        <f>SUM(G932:G934)</f>
        <v>2500000</v>
      </c>
    </row>
    <row r="936" spans="1:7" ht="30" x14ac:dyDescent="0.25">
      <c r="A936" s="1" t="s">
        <v>5</v>
      </c>
      <c r="B936" s="1" t="s">
        <v>0</v>
      </c>
      <c r="C936" s="3" t="s">
        <v>3</v>
      </c>
      <c r="D936" s="4" t="s">
        <v>9</v>
      </c>
      <c r="E936" s="1" t="s">
        <v>1</v>
      </c>
      <c r="F936" s="5" t="s">
        <v>2</v>
      </c>
      <c r="G936" s="6" t="s">
        <v>4</v>
      </c>
    </row>
    <row r="937" spans="1:7" x14ac:dyDescent="0.25">
      <c r="A937" s="18">
        <v>1</v>
      </c>
      <c r="B937" s="38" t="s">
        <v>887</v>
      </c>
      <c r="C937" s="32" t="s">
        <v>866</v>
      </c>
      <c r="D937" s="12">
        <v>1128127850</v>
      </c>
      <c r="E937" s="38" t="s">
        <v>866</v>
      </c>
      <c r="F937" s="17"/>
      <c r="G937" s="16">
        <f t="shared" ref="G937:G957" si="57">2500000/21</f>
        <v>119047.61904761905</v>
      </c>
    </row>
    <row r="938" spans="1:7" x14ac:dyDescent="0.25">
      <c r="A938" s="18">
        <v>2</v>
      </c>
      <c r="B938" s="38"/>
      <c r="C938" s="32" t="s">
        <v>867</v>
      </c>
      <c r="D938" s="12">
        <v>8632978</v>
      </c>
      <c r="E938" s="38"/>
      <c r="F938" s="17"/>
      <c r="G938" s="16">
        <f t="shared" si="57"/>
        <v>119047.61904761905</v>
      </c>
    </row>
    <row r="939" spans="1:7" x14ac:dyDescent="0.25">
      <c r="A939" s="18">
        <v>3</v>
      </c>
      <c r="B939" s="38"/>
      <c r="C939" s="32" t="s">
        <v>868</v>
      </c>
      <c r="D939" s="12">
        <v>22844316</v>
      </c>
      <c r="E939" s="38"/>
      <c r="F939" s="17"/>
      <c r="G939" s="16">
        <f t="shared" si="57"/>
        <v>119047.61904761905</v>
      </c>
    </row>
    <row r="940" spans="1:7" x14ac:dyDescent="0.25">
      <c r="A940" s="18">
        <v>4</v>
      </c>
      <c r="B940" s="38"/>
      <c r="C940" s="32" t="s">
        <v>869</v>
      </c>
      <c r="D940" s="12">
        <v>85127458</v>
      </c>
      <c r="E940" s="38"/>
      <c r="F940" s="17"/>
      <c r="G940" s="16">
        <f t="shared" si="57"/>
        <v>119047.61904761905</v>
      </c>
    </row>
    <row r="941" spans="1:7" x14ac:dyDescent="0.25">
      <c r="A941" s="18">
        <v>5</v>
      </c>
      <c r="B941" s="38"/>
      <c r="C941" s="32" t="s">
        <v>870</v>
      </c>
      <c r="D941" s="12">
        <v>1083432158</v>
      </c>
      <c r="E941" s="38"/>
      <c r="F941" s="17"/>
      <c r="G941" s="16">
        <f t="shared" si="57"/>
        <v>119047.61904761905</v>
      </c>
    </row>
    <row r="942" spans="1:7" x14ac:dyDescent="0.25">
      <c r="A942" s="18">
        <v>6</v>
      </c>
      <c r="B942" s="38"/>
      <c r="C942" s="32" t="s">
        <v>871</v>
      </c>
      <c r="D942" s="12">
        <v>85127420</v>
      </c>
      <c r="E942" s="38"/>
      <c r="F942" s="17"/>
      <c r="G942" s="16">
        <f t="shared" si="57"/>
        <v>119047.61904761905</v>
      </c>
    </row>
    <row r="943" spans="1:7" x14ac:dyDescent="0.25">
      <c r="A943" s="18">
        <v>7</v>
      </c>
      <c r="B943" s="38"/>
      <c r="C943" s="32" t="s">
        <v>872</v>
      </c>
      <c r="D943" s="12">
        <v>26694701</v>
      </c>
      <c r="E943" s="38"/>
      <c r="F943" s="17"/>
      <c r="G943" s="16">
        <f t="shared" si="57"/>
        <v>119047.61904761905</v>
      </c>
    </row>
    <row r="944" spans="1:7" x14ac:dyDescent="0.25">
      <c r="A944" s="18">
        <v>8</v>
      </c>
      <c r="B944" s="38"/>
      <c r="C944" s="32" t="s">
        <v>873</v>
      </c>
      <c r="D944" s="12">
        <v>32615326</v>
      </c>
      <c r="E944" s="38"/>
      <c r="F944" s="17"/>
      <c r="G944" s="16">
        <f t="shared" si="57"/>
        <v>119047.61904761905</v>
      </c>
    </row>
    <row r="945" spans="1:7" x14ac:dyDescent="0.25">
      <c r="A945" s="18">
        <v>9</v>
      </c>
      <c r="B945" s="38"/>
      <c r="C945" s="32" t="s">
        <v>874</v>
      </c>
      <c r="D945" s="12">
        <v>22632803</v>
      </c>
      <c r="E945" s="38"/>
      <c r="F945" s="17"/>
      <c r="G945" s="16">
        <f t="shared" si="57"/>
        <v>119047.61904761905</v>
      </c>
    </row>
    <row r="946" spans="1:7" x14ac:dyDescent="0.25">
      <c r="A946" s="18">
        <v>10</v>
      </c>
      <c r="B946" s="38"/>
      <c r="C946" s="32" t="s">
        <v>875</v>
      </c>
      <c r="D946" s="12">
        <v>12631565</v>
      </c>
      <c r="E946" s="38"/>
      <c r="F946" s="17"/>
      <c r="G946" s="16">
        <f t="shared" si="57"/>
        <v>119047.61904761905</v>
      </c>
    </row>
    <row r="947" spans="1:7" x14ac:dyDescent="0.25">
      <c r="A947" s="18">
        <v>11</v>
      </c>
      <c r="B947" s="38"/>
      <c r="C947" s="32" t="s">
        <v>876</v>
      </c>
      <c r="D947" s="12">
        <v>32847810</v>
      </c>
      <c r="E947" s="38"/>
      <c r="F947" s="17"/>
      <c r="G947" s="16">
        <f t="shared" si="57"/>
        <v>119047.61904761905</v>
      </c>
    </row>
    <row r="948" spans="1:7" x14ac:dyDescent="0.25">
      <c r="A948" s="18">
        <v>12</v>
      </c>
      <c r="B948" s="38"/>
      <c r="C948" s="32" t="s">
        <v>877</v>
      </c>
      <c r="D948" s="12">
        <v>22639202</v>
      </c>
      <c r="E948" s="38"/>
      <c r="F948" s="17"/>
      <c r="G948" s="16">
        <f t="shared" si="57"/>
        <v>119047.61904761905</v>
      </c>
    </row>
    <row r="949" spans="1:7" x14ac:dyDescent="0.25">
      <c r="A949" s="18">
        <v>13</v>
      </c>
      <c r="B949" s="38"/>
      <c r="C949" s="32" t="s">
        <v>878</v>
      </c>
      <c r="D949" s="12">
        <v>85125325</v>
      </c>
      <c r="E949" s="38"/>
      <c r="F949" s="17"/>
      <c r="G949" s="16">
        <f t="shared" si="57"/>
        <v>119047.61904761905</v>
      </c>
    </row>
    <row r="950" spans="1:7" x14ac:dyDescent="0.25">
      <c r="A950" s="18">
        <v>14</v>
      </c>
      <c r="B950" s="38"/>
      <c r="C950" s="32" t="s">
        <v>879</v>
      </c>
      <c r="D950" s="12">
        <v>26694603</v>
      </c>
      <c r="E950" s="38"/>
      <c r="F950" s="17"/>
      <c r="G950" s="16">
        <f t="shared" si="57"/>
        <v>119047.61904761905</v>
      </c>
    </row>
    <row r="951" spans="1:7" x14ac:dyDescent="0.25">
      <c r="A951" s="18">
        <v>15</v>
      </c>
      <c r="B951" s="38"/>
      <c r="C951" s="32" t="s">
        <v>880</v>
      </c>
      <c r="D951" s="12">
        <v>26694074</v>
      </c>
      <c r="E951" s="38"/>
      <c r="F951" s="17"/>
      <c r="G951" s="16">
        <f t="shared" si="57"/>
        <v>119047.61904761905</v>
      </c>
    </row>
    <row r="952" spans="1:7" x14ac:dyDescent="0.25">
      <c r="A952" s="18">
        <v>16</v>
      </c>
      <c r="B952" s="38"/>
      <c r="C952" s="32" t="s">
        <v>881</v>
      </c>
      <c r="D952" s="12">
        <v>72303165</v>
      </c>
      <c r="E952" s="38"/>
      <c r="F952" s="17"/>
      <c r="G952" s="16">
        <f t="shared" si="57"/>
        <v>119047.61904761905</v>
      </c>
    </row>
    <row r="953" spans="1:7" x14ac:dyDescent="0.25">
      <c r="A953" s="18">
        <v>17</v>
      </c>
      <c r="B953" s="38"/>
      <c r="C953" s="32" t="s">
        <v>882</v>
      </c>
      <c r="D953" s="12">
        <v>1085104723</v>
      </c>
      <c r="E953" s="38"/>
      <c r="F953" s="17"/>
      <c r="G953" s="16">
        <f t="shared" si="57"/>
        <v>119047.61904761905</v>
      </c>
    </row>
    <row r="954" spans="1:7" x14ac:dyDescent="0.25">
      <c r="A954" s="18">
        <v>18</v>
      </c>
      <c r="B954" s="38"/>
      <c r="C954" s="32" t="s">
        <v>883</v>
      </c>
      <c r="D954" s="12">
        <v>32729909</v>
      </c>
      <c r="E954" s="38"/>
      <c r="F954" s="17"/>
      <c r="G954" s="16">
        <f t="shared" si="57"/>
        <v>119047.61904761905</v>
      </c>
    </row>
    <row r="955" spans="1:7" x14ac:dyDescent="0.25">
      <c r="A955" s="18">
        <v>19</v>
      </c>
      <c r="B955" s="38"/>
      <c r="C955" s="32" t="s">
        <v>884</v>
      </c>
      <c r="D955" s="12">
        <v>26694589</v>
      </c>
      <c r="E955" s="38"/>
      <c r="F955" s="17"/>
      <c r="G955" s="16">
        <f t="shared" si="57"/>
        <v>119047.61904761905</v>
      </c>
    </row>
    <row r="956" spans="1:7" x14ac:dyDescent="0.25">
      <c r="A956" s="18">
        <v>20</v>
      </c>
      <c r="B956" s="38"/>
      <c r="C956" s="32" t="s">
        <v>885</v>
      </c>
      <c r="D956" s="12">
        <v>92524906</v>
      </c>
      <c r="E956" s="38"/>
      <c r="F956" s="17"/>
      <c r="G956" s="16">
        <f t="shared" si="57"/>
        <v>119047.61904761905</v>
      </c>
    </row>
    <row r="957" spans="1:7" x14ac:dyDescent="0.25">
      <c r="A957" s="18">
        <v>21</v>
      </c>
      <c r="B957" s="38"/>
      <c r="C957" s="32" t="s">
        <v>886</v>
      </c>
      <c r="D957" s="12">
        <v>32848707</v>
      </c>
      <c r="E957" s="38"/>
      <c r="F957" s="17"/>
      <c r="G957" s="16">
        <f t="shared" si="57"/>
        <v>119047.61904761905</v>
      </c>
    </row>
    <row r="958" spans="1:7" x14ac:dyDescent="0.25">
      <c r="A958" s="35" t="s">
        <v>7</v>
      </c>
      <c r="B958" s="36"/>
      <c r="C958" s="36"/>
      <c r="D958" s="36"/>
      <c r="E958" s="36"/>
      <c r="F958" s="37"/>
      <c r="G958" s="15">
        <f>SUM(G937:G957)</f>
        <v>2499999.9999999986</v>
      </c>
    </row>
    <row r="959" spans="1:7" ht="30" x14ac:dyDescent="0.25">
      <c r="A959" s="1" t="s">
        <v>5</v>
      </c>
      <c r="B959" s="1" t="s">
        <v>0</v>
      </c>
      <c r="C959" s="3" t="s">
        <v>3</v>
      </c>
      <c r="D959" s="4" t="s">
        <v>9</v>
      </c>
      <c r="E959" s="1" t="s">
        <v>1</v>
      </c>
      <c r="F959" s="5" t="s">
        <v>2</v>
      </c>
      <c r="G959" s="6" t="s">
        <v>4</v>
      </c>
    </row>
    <row r="960" spans="1:7" x14ac:dyDescent="0.25">
      <c r="A960" s="18">
        <v>1</v>
      </c>
      <c r="B960" s="38" t="s">
        <v>888</v>
      </c>
      <c r="C960" s="32" t="s">
        <v>889</v>
      </c>
      <c r="D960" s="12">
        <v>9270568</v>
      </c>
      <c r="E960" s="38" t="s">
        <v>889</v>
      </c>
      <c r="F960" s="17"/>
      <c r="G960" s="16">
        <f t="shared" ref="G960:G974" si="58">2500000/15</f>
        <v>166666.66666666666</v>
      </c>
    </row>
    <row r="961" spans="1:7" x14ac:dyDescent="0.25">
      <c r="A961" s="18">
        <v>2</v>
      </c>
      <c r="B961" s="38"/>
      <c r="C961" s="32" t="s">
        <v>890</v>
      </c>
      <c r="D961" s="12">
        <v>5097773</v>
      </c>
      <c r="E961" s="38"/>
      <c r="F961" s="17"/>
      <c r="G961" s="16">
        <f t="shared" si="58"/>
        <v>166666.66666666666</v>
      </c>
    </row>
    <row r="962" spans="1:7" x14ac:dyDescent="0.25">
      <c r="A962" s="18">
        <v>3</v>
      </c>
      <c r="B962" s="38"/>
      <c r="C962" s="32" t="s">
        <v>891</v>
      </c>
      <c r="D962" s="12">
        <v>12425067</v>
      </c>
      <c r="E962" s="38"/>
      <c r="F962" s="17"/>
      <c r="G962" s="16">
        <f t="shared" si="58"/>
        <v>166666.66666666666</v>
      </c>
    </row>
    <row r="963" spans="1:7" x14ac:dyDescent="0.25">
      <c r="A963" s="18">
        <v>4</v>
      </c>
      <c r="B963" s="38"/>
      <c r="C963" s="32" t="s">
        <v>1655</v>
      </c>
      <c r="D963" s="12">
        <v>5107506</v>
      </c>
      <c r="E963" s="38"/>
      <c r="F963" s="17"/>
      <c r="G963" s="16">
        <f t="shared" si="58"/>
        <v>166666.66666666666</v>
      </c>
    </row>
    <row r="964" spans="1:7" x14ac:dyDescent="0.25">
      <c r="A964" s="18">
        <v>5</v>
      </c>
      <c r="B964" s="38"/>
      <c r="C964" s="32" t="s">
        <v>892</v>
      </c>
      <c r="D964" s="12">
        <v>33217429</v>
      </c>
      <c r="E964" s="38"/>
      <c r="F964" s="17"/>
      <c r="G964" s="16">
        <f t="shared" si="58"/>
        <v>166666.66666666666</v>
      </c>
    </row>
    <row r="965" spans="1:7" x14ac:dyDescent="0.25">
      <c r="A965" s="18">
        <v>6</v>
      </c>
      <c r="B965" s="38"/>
      <c r="C965" s="32" t="s">
        <v>893</v>
      </c>
      <c r="D965" s="12">
        <v>26884481</v>
      </c>
      <c r="E965" s="38"/>
      <c r="F965" s="17"/>
      <c r="G965" s="16">
        <f t="shared" si="58"/>
        <v>166666.66666666666</v>
      </c>
    </row>
    <row r="966" spans="1:7" x14ac:dyDescent="0.25">
      <c r="A966" s="18">
        <v>7</v>
      </c>
      <c r="B966" s="38"/>
      <c r="C966" s="32" t="s">
        <v>894</v>
      </c>
      <c r="D966" s="12">
        <v>1767074</v>
      </c>
      <c r="E966" s="38"/>
      <c r="F966" s="17"/>
      <c r="G966" s="16">
        <f t="shared" si="58"/>
        <v>166666.66666666666</v>
      </c>
    </row>
    <row r="967" spans="1:7" x14ac:dyDescent="0.25">
      <c r="A967" s="18">
        <v>8</v>
      </c>
      <c r="B967" s="38"/>
      <c r="C967" s="32" t="s">
        <v>895</v>
      </c>
      <c r="D967" s="12">
        <v>36741254</v>
      </c>
      <c r="E967" s="38"/>
      <c r="F967" s="17"/>
      <c r="G967" s="16">
        <f t="shared" si="58"/>
        <v>166666.66666666666</v>
      </c>
    </row>
    <row r="968" spans="1:7" x14ac:dyDescent="0.25">
      <c r="A968" s="18">
        <v>9</v>
      </c>
      <c r="B968" s="38"/>
      <c r="C968" s="32" t="s">
        <v>896</v>
      </c>
      <c r="D968" s="12">
        <v>36576047</v>
      </c>
      <c r="E968" s="38"/>
      <c r="F968" s="17"/>
      <c r="G968" s="16">
        <f t="shared" si="58"/>
        <v>166666.66666666666</v>
      </c>
    </row>
    <row r="969" spans="1:7" x14ac:dyDescent="0.25">
      <c r="A969" s="18">
        <v>10</v>
      </c>
      <c r="B969" s="38"/>
      <c r="C969" s="32" t="s">
        <v>897</v>
      </c>
      <c r="D969" s="12">
        <v>26884521</v>
      </c>
      <c r="E969" s="38"/>
      <c r="F969" s="17"/>
      <c r="G969" s="16">
        <f t="shared" si="58"/>
        <v>166666.66666666666</v>
      </c>
    </row>
    <row r="970" spans="1:7" x14ac:dyDescent="0.25">
      <c r="A970" s="18">
        <v>11</v>
      </c>
      <c r="B970" s="38"/>
      <c r="C970" s="32" t="s">
        <v>898</v>
      </c>
      <c r="D970" s="12">
        <v>26884500</v>
      </c>
      <c r="E970" s="38"/>
      <c r="F970" s="17"/>
      <c r="G970" s="16">
        <f t="shared" si="58"/>
        <v>166666.66666666666</v>
      </c>
    </row>
    <row r="971" spans="1:7" x14ac:dyDescent="0.25">
      <c r="A971" s="18">
        <v>12</v>
      </c>
      <c r="B971" s="38"/>
      <c r="C971" s="32" t="s">
        <v>899</v>
      </c>
      <c r="D971" s="12">
        <v>26884474</v>
      </c>
      <c r="E971" s="38"/>
      <c r="F971" s="17"/>
      <c r="G971" s="16">
        <f t="shared" si="58"/>
        <v>166666.66666666666</v>
      </c>
    </row>
    <row r="972" spans="1:7" x14ac:dyDescent="0.25">
      <c r="A972" s="18">
        <v>13</v>
      </c>
      <c r="B972" s="38"/>
      <c r="C972" s="32" t="s">
        <v>900</v>
      </c>
      <c r="D972" s="12">
        <v>26884498</v>
      </c>
      <c r="E972" s="38"/>
      <c r="F972" s="17"/>
      <c r="G972" s="16">
        <f t="shared" si="58"/>
        <v>166666.66666666666</v>
      </c>
    </row>
    <row r="973" spans="1:7" x14ac:dyDescent="0.25">
      <c r="A973" s="18">
        <v>14</v>
      </c>
      <c r="B973" s="38"/>
      <c r="C973" s="32" t="s">
        <v>901</v>
      </c>
      <c r="D973" s="12">
        <v>26884496</v>
      </c>
      <c r="E973" s="38"/>
      <c r="F973" s="17"/>
      <c r="G973" s="16">
        <f t="shared" si="58"/>
        <v>166666.66666666666</v>
      </c>
    </row>
    <row r="974" spans="1:7" x14ac:dyDescent="0.25">
      <c r="A974" s="18">
        <v>15</v>
      </c>
      <c r="B974" s="38"/>
      <c r="C974" s="32" t="s">
        <v>902</v>
      </c>
      <c r="D974" s="12">
        <v>26884378</v>
      </c>
      <c r="E974" s="38"/>
      <c r="F974" s="17"/>
      <c r="G974" s="16">
        <f t="shared" si="58"/>
        <v>166666.66666666666</v>
      </c>
    </row>
    <row r="975" spans="1:7" x14ac:dyDescent="0.25">
      <c r="A975" s="35" t="s">
        <v>7</v>
      </c>
      <c r="B975" s="36"/>
      <c r="C975" s="36"/>
      <c r="D975" s="36"/>
      <c r="E975" s="36"/>
      <c r="F975" s="37"/>
      <c r="G975" s="15">
        <f>SUM(G960:G974)</f>
        <v>2500000</v>
      </c>
    </row>
    <row r="976" spans="1:7" ht="30" x14ac:dyDescent="0.25">
      <c r="A976" s="1" t="s">
        <v>5</v>
      </c>
      <c r="B976" s="1" t="s">
        <v>0</v>
      </c>
      <c r="C976" s="3" t="s">
        <v>3</v>
      </c>
      <c r="D976" s="4" t="s">
        <v>9</v>
      </c>
      <c r="E976" s="1" t="s">
        <v>1</v>
      </c>
      <c r="F976" s="5" t="s">
        <v>2</v>
      </c>
      <c r="G976" s="6" t="s">
        <v>4</v>
      </c>
    </row>
    <row r="977" spans="1:7" x14ac:dyDescent="0.25">
      <c r="A977" s="18">
        <v>1</v>
      </c>
      <c r="B977" s="38" t="s">
        <v>903</v>
      </c>
      <c r="C977" s="32" t="s">
        <v>904</v>
      </c>
      <c r="D977" s="12">
        <v>57415219</v>
      </c>
      <c r="E977" s="38" t="s">
        <v>904</v>
      </c>
      <c r="F977" s="17"/>
      <c r="G977" s="16">
        <f>2500000/3</f>
        <v>833333.33333333337</v>
      </c>
    </row>
    <row r="978" spans="1:7" x14ac:dyDescent="0.25">
      <c r="A978" s="18">
        <v>2</v>
      </c>
      <c r="B978" s="38"/>
      <c r="C978" s="32" t="s">
        <v>905</v>
      </c>
      <c r="D978" s="12">
        <v>36531275</v>
      </c>
      <c r="E978" s="38"/>
      <c r="F978" s="17"/>
      <c r="G978" s="16">
        <f>2500000/3</f>
        <v>833333.33333333337</v>
      </c>
    </row>
    <row r="979" spans="1:7" x14ac:dyDescent="0.25">
      <c r="A979" s="18">
        <v>3</v>
      </c>
      <c r="B979" s="38"/>
      <c r="C979" s="32" t="s">
        <v>906</v>
      </c>
      <c r="D979" s="12">
        <v>19587521</v>
      </c>
      <c r="E979" s="38"/>
      <c r="F979" s="17"/>
      <c r="G979" s="16">
        <f>2500000/3</f>
        <v>833333.33333333337</v>
      </c>
    </row>
    <row r="980" spans="1:7" x14ac:dyDescent="0.25">
      <c r="A980" s="35" t="s">
        <v>7</v>
      </c>
      <c r="B980" s="36"/>
      <c r="C980" s="36"/>
      <c r="D980" s="36"/>
      <c r="E980" s="36"/>
      <c r="F980" s="37"/>
      <c r="G980" s="15">
        <f>SUM(G977:G979)</f>
        <v>2500000</v>
      </c>
    </row>
    <row r="981" spans="1:7" ht="30" x14ac:dyDescent="0.25">
      <c r="A981" s="1" t="s">
        <v>5</v>
      </c>
      <c r="B981" s="1" t="s">
        <v>0</v>
      </c>
      <c r="C981" s="3" t="s">
        <v>3</v>
      </c>
      <c r="D981" s="4" t="s">
        <v>9</v>
      </c>
      <c r="E981" s="1" t="s">
        <v>1</v>
      </c>
      <c r="F981" s="5" t="s">
        <v>2</v>
      </c>
      <c r="G981" s="6" t="s">
        <v>4</v>
      </c>
    </row>
    <row r="982" spans="1:7" x14ac:dyDescent="0.25">
      <c r="A982" s="18">
        <v>1</v>
      </c>
      <c r="B982" s="38" t="s">
        <v>907</v>
      </c>
      <c r="C982" s="32" t="s">
        <v>908</v>
      </c>
      <c r="D982" s="12">
        <v>26901138</v>
      </c>
      <c r="E982" s="38" t="s">
        <v>908</v>
      </c>
      <c r="F982" s="17"/>
      <c r="G982" s="16">
        <f t="shared" ref="G982:G996" si="59">2500000/15</f>
        <v>166666.66666666666</v>
      </c>
    </row>
    <row r="983" spans="1:7" x14ac:dyDescent="0.25">
      <c r="A983" s="18">
        <v>2</v>
      </c>
      <c r="B983" s="38"/>
      <c r="C983" s="32" t="s">
        <v>909</v>
      </c>
      <c r="D983" s="12">
        <v>85202129</v>
      </c>
      <c r="E983" s="38"/>
      <c r="F983" s="17"/>
      <c r="G983" s="16">
        <f t="shared" si="59"/>
        <v>166666.66666666666</v>
      </c>
    </row>
    <row r="984" spans="1:7" x14ac:dyDescent="0.25">
      <c r="A984" s="18">
        <v>3</v>
      </c>
      <c r="B984" s="38"/>
      <c r="C984" s="32" t="s">
        <v>910</v>
      </c>
      <c r="D984" s="12">
        <v>85202039</v>
      </c>
      <c r="E984" s="38"/>
      <c r="F984" s="17"/>
      <c r="G984" s="16">
        <f t="shared" si="59"/>
        <v>166666.66666666666</v>
      </c>
    </row>
    <row r="985" spans="1:7" x14ac:dyDescent="0.25">
      <c r="A985" s="18">
        <v>4</v>
      </c>
      <c r="B985" s="38"/>
      <c r="C985" s="32" t="s">
        <v>911</v>
      </c>
      <c r="D985" s="12">
        <v>26901675</v>
      </c>
      <c r="E985" s="38"/>
      <c r="F985" s="17"/>
      <c r="G985" s="16">
        <f t="shared" si="59"/>
        <v>166666.66666666666</v>
      </c>
    </row>
    <row r="986" spans="1:7" x14ac:dyDescent="0.25">
      <c r="A986" s="18">
        <v>5</v>
      </c>
      <c r="B986" s="38"/>
      <c r="C986" s="32" t="s">
        <v>912</v>
      </c>
      <c r="D986" s="12">
        <v>85200856</v>
      </c>
      <c r="E986" s="38"/>
      <c r="F986" s="17"/>
      <c r="G986" s="16">
        <f t="shared" si="59"/>
        <v>166666.66666666666</v>
      </c>
    </row>
    <row r="987" spans="1:7" x14ac:dyDescent="0.25">
      <c r="A987" s="18">
        <v>6</v>
      </c>
      <c r="B987" s="38"/>
      <c r="C987" s="32" t="s">
        <v>913</v>
      </c>
      <c r="D987" s="12">
        <v>85110036</v>
      </c>
      <c r="E987" s="38"/>
      <c r="F987" s="17"/>
      <c r="G987" s="16">
        <f t="shared" si="59"/>
        <v>166666.66666666666</v>
      </c>
    </row>
    <row r="988" spans="1:7" x14ac:dyDescent="0.25">
      <c r="A988" s="18">
        <v>7</v>
      </c>
      <c r="B988" s="38"/>
      <c r="C988" s="32" t="s">
        <v>914</v>
      </c>
      <c r="D988" s="12">
        <v>26901354</v>
      </c>
      <c r="E988" s="38"/>
      <c r="F988" s="17"/>
      <c r="G988" s="16">
        <f t="shared" si="59"/>
        <v>166666.66666666666</v>
      </c>
    </row>
    <row r="989" spans="1:7" x14ac:dyDescent="0.25">
      <c r="A989" s="18">
        <v>8</v>
      </c>
      <c r="B989" s="38"/>
      <c r="C989" s="32" t="s">
        <v>915</v>
      </c>
      <c r="D989" s="12">
        <v>26901685</v>
      </c>
      <c r="E989" s="38"/>
      <c r="F989" s="17"/>
      <c r="G989" s="16">
        <f t="shared" si="59"/>
        <v>166666.66666666666</v>
      </c>
    </row>
    <row r="990" spans="1:7" x14ac:dyDescent="0.25">
      <c r="A990" s="18">
        <v>9</v>
      </c>
      <c r="B990" s="38"/>
      <c r="C990" s="32" t="s">
        <v>916</v>
      </c>
      <c r="D990" s="12">
        <v>32654448</v>
      </c>
      <c r="E990" s="38"/>
      <c r="F990" s="17"/>
      <c r="G990" s="16">
        <f t="shared" si="59"/>
        <v>166666.66666666666</v>
      </c>
    </row>
    <row r="991" spans="1:7" x14ac:dyDescent="0.25">
      <c r="A991" s="18">
        <v>10</v>
      </c>
      <c r="B991" s="38"/>
      <c r="C991" s="32" t="s">
        <v>917</v>
      </c>
      <c r="D991" s="12">
        <v>85201041</v>
      </c>
      <c r="E991" s="38"/>
      <c r="F991" s="17"/>
      <c r="G991" s="16">
        <f t="shared" si="59"/>
        <v>166666.66666666666</v>
      </c>
    </row>
    <row r="992" spans="1:7" x14ac:dyDescent="0.25">
      <c r="A992" s="18">
        <v>11</v>
      </c>
      <c r="B992" s="38"/>
      <c r="C992" s="32" t="s">
        <v>918</v>
      </c>
      <c r="D992" s="12">
        <v>26900691</v>
      </c>
      <c r="E992" s="38"/>
      <c r="F992" s="17"/>
      <c r="G992" s="16">
        <f t="shared" si="59"/>
        <v>166666.66666666666</v>
      </c>
    </row>
    <row r="993" spans="1:7" x14ac:dyDescent="0.25">
      <c r="A993" s="18">
        <v>12</v>
      </c>
      <c r="B993" s="38"/>
      <c r="C993" s="32" t="s">
        <v>919</v>
      </c>
      <c r="D993" s="12">
        <v>85200875</v>
      </c>
      <c r="E993" s="38"/>
      <c r="F993" s="17"/>
      <c r="G993" s="16">
        <f t="shared" si="59"/>
        <v>166666.66666666666</v>
      </c>
    </row>
    <row r="994" spans="1:7" x14ac:dyDescent="0.25">
      <c r="A994" s="18">
        <v>13</v>
      </c>
      <c r="B994" s="38"/>
      <c r="C994" s="32" t="s">
        <v>920</v>
      </c>
      <c r="D994" s="12">
        <v>15031718</v>
      </c>
      <c r="E994" s="38"/>
      <c r="F994" s="17"/>
      <c r="G994" s="16">
        <f t="shared" si="59"/>
        <v>166666.66666666666</v>
      </c>
    </row>
    <row r="995" spans="1:7" x14ac:dyDescent="0.25">
      <c r="A995" s="18">
        <v>14</v>
      </c>
      <c r="B995" s="38"/>
      <c r="C995" s="32" t="s">
        <v>921</v>
      </c>
      <c r="D995" s="12">
        <v>52072156</v>
      </c>
      <c r="E995" s="38"/>
      <c r="F995" s="17"/>
      <c r="G995" s="16">
        <f t="shared" si="59"/>
        <v>166666.66666666666</v>
      </c>
    </row>
    <row r="996" spans="1:7" x14ac:dyDescent="0.25">
      <c r="A996" s="18">
        <v>15</v>
      </c>
      <c r="B996" s="38"/>
      <c r="C996" s="32" t="s">
        <v>922</v>
      </c>
      <c r="D996" s="12">
        <v>32676177</v>
      </c>
      <c r="E996" s="38"/>
      <c r="F996" s="17"/>
      <c r="G996" s="16">
        <f t="shared" si="59"/>
        <v>166666.66666666666</v>
      </c>
    </row>
    <row r="997" spans="1:7" x14ac:dyDescent="0.25">
      <c r="A997" s="35" t="s">
        <v>7</v>
      </c>
      <c r="B997" s="36"/>
      <c r="C997" s="36"/>
      <c r="D997" s="36"/>
      <c r="E997" s="36"/>
      <c r="F997" s="37"/>
      <c r="G997" s="15">
        <f>SUM(G982:G996)</f>
        <v>2500000</v>
      </c>
    </row>
    <row r="998" spans="1:7" ht="30" x14ac:dyDescent="0.25">
      <c r="A998" s="1" t="s">
        <v>5</v>
      </c>
      <c r="B998" s="1" t="s">
        <v>0</v>
      </c>
      <c r="C998" s="3" t="s">
        <v>3</v>
      </c>
      <c r="D998" s="4" t="s">
        <v>9</v>
      </c>
      <c r="E998" s="1" t="s">
        <v>1</v>
      </c>
      <c r="F998" s="5" t="s">
        <v>2</v>
      </c>
      <c r="G998" s="6" t="s">
        <v>4</v>
      </c>
    </row>
    <row r="999" spans="1:7" x14ac:dyDescent="0.25">
      <c r="A999" s="18">
        <v>1</v>
      </c>
      <c r="B999" s="38" t="s">
        <v>923</v>
      </c>
      <c r="C999" s="32" t="s">
        <v>924</v>
      </c>
      <c r="D999" s="12">
        <v>26910744</v>
      </c>
      <c r="E999" s="38" t="s">
        <v>927</v>
      </c>
      <c r="F999" s="17"/>
      <c r="G999" s="16">
        <f>2500000/5</f>
        <v>500000</v>
      </c>
    </row>
    <row r="1000" spans="1:7" x14ac:dyDescent="0.25">
      <c r="A1000" s="18">
        <v>2</v>
      </c>
      <c r="B1000" s="38"/>
      <c r="C1000" s="32" t="s">
        <v>925</v>
      </c>
      <c r="D1000" s="12">
        <v>3730765</v>
      </c>
      <c r="E1000" s="38"/>
      <c r="F1000" s="17"/>
      <c r="G1000" s="16">
        <f>2500000/5</f>
        <v>500000</v>
      </c>
    </row>
    <row r="1001" spans="1:7" x14ac:dyDescent="0.25">
      <c r="A1001" s="18">
        <v>3</v>
      </c>
      <c r="B1001" s="38"/>
      <c r="C1001" s="32" t="s">
        <v>926</v>
      </c>
      <c r="D1001" s="12">
        <v>33206684</v>
      </c>
      <c r="E1001" s="38"/>
      <c r="F1001" s="17"/>
      <c r="G1001" s="16">
        <f>2500000/5</f>
        <v>500000</v>
      </c>
    </row>
    <row r="1002" spans="1:7" x14ac:dyDescent="0.25">
      <c r="A1002" s="18">
        <v>4</v>
      </c>
      <c r="B1002" s="38"/>
      <c r="C1002" s="32" t="s">
        <v>927</v>
      </c>
      <c r="D1002" s="12">
        <v>22624740</v>
      </c>
      <c r="E1002" s="38"/>
      <c r="F1002" s="17"/>
      <c r="G1002" s="16">
        <f>2500000/5</f>
        <v>500000</v>
      </c>
    </row>
    <row r="1003" spans="1:7" x14ac:dyDescent="0.25">
      <c r="A1003" s="18">
        <v>5</v>
      </c>
      <c r="B1003" s="38"/>
      <c r="C1003" s="32" t="s">
        <v>928</v>
      </c>
      <c r="D1003" s="12">
        <v>26914315</v>
      </c>
      <c r="E1003" s="38"/>
      <c r="F1003" s="17"/>
      <c r="G1003" s="16">
        <f>2500000/5</f>
        <v>500000</v>
      </c>
    </row>
    <row r="1004" spans="1:7" x14ac:dyDescent="0.25">
      <c r="A1004" s="35" t="s">
        <v>7</v>
      </c>
      <c r="B1004" s="36"/>
      <c r="C1004" s="36"/>
      <c r="D1004" s="36"/>
      <c r="E1004" s="36"/>
      <c r="F1004" s="37"/>
      <c r="G1004" s="15">
        <f>SUM(G999:G1003)</f>
        <v>2500000</v>
      </c>
    </row>
    <row r="1005" spans="1:7" ht="30" x14ac:dyDescent="0.25">
      <c r="A1005" s="1" t="s">
        <v>5</v>
      </c>
      <c r="B1005" s="1" t="s">
        <v>0</v>
      </c>
      <c r="C1005" s="3" t="s">
        <v>3</v>
      </c>
      <c r="D1005" s="4" t="s">
        <v>9</v>
      </c>
      <c r="E1005" s="1" t="s">
        <v>1</v>
      </c>
      <c r="F1005" s="5" t="s">
        <v>2</v>
      </c>
      <c r="G1005" s="6" t="s">
        <v>4</v>
      </c>
    </row>
    <row r="1006" spans="1:7" x14ac:dyDescent="0.25">
      <c r="A1006" s="18">
        <v>1</v>
      </c>
      <c r="B1006" s="38" t="s">
        <v>929</v>
      </c>
      <c r="C1006" s="32" t="s">
        <v>930</v>
      </c>
      <c r="D1006" s="12">
        <v>85127906</v>
      </c>
      <c r="E1006" s="38" t="s">
        <v>930</v>
      </c>
      <c r="F1006" s="17"/>
      <c r="G1006" s="16">
        <f t="shared" ref="G1006:G1013" si="60">2500000/8</f>
        <v>312500</v>
      </c>
    </row>
    <row r="1007" spans="1:7" x14ac:dyDescent="0.25">
      <c r="A1007" s="18">
        <v>2</v>
      </c>
      <c r="B1007" s="38"/>
      <c r="C1007" s="32" t="s">
        <v>931</v>
      </c>
      <c r="D1007" s="12">
        <v>45479659</v>
      </c>
      <c r="E1007" s="38"/>
      <c r="F1007" s="17"/>
      <c r="G1007" s="16">
        <f t="shared" si="60"/>
        <v>312500</v>
      </c>
    </row>
    <row r="1008" spans="1:7" x14ac:dyDescent="0.25">
      <c r="A1008" s="18">
        <v>3</v>
      </c>
      <c r="B1008" s="38"/>
      <c r="C1008" s="32" t="s">
        <v>932</v>
      </c>
      <c r="D1008" s="12">
        <v>16938687</v>
      </c>
      <c r="E1008" s="38"/>
      <c r="F1008" s="17"/>
      <c r="G1008" s="16">
        <f t="shared" si="60"/>
        <v>312500</v>
      </c>
    </row>
    <row r="1009" spans="1:7" x14ac:dyDescent="0.25">
      <c r="A1009" s="18">
        <v>4</v>
      </c>
      <c r="B1009" s="38"/>
      <c r="C1009" s="32" t="s">
        <v>933</v>
      </c>
      <c r="D1009" s="12">
        <v>55220558</v>
      </c>
      <c r="E1009" s="38"/>
      <c r="F1009" s="17"/>
      <c r="G1009" s="16">
        <f t="shared" si="60"/>
        <v>312500</v>
      </c>
    </row>
    <row r="1010" spans="1:7" x14ac:dyDescent="0.25">
      <c r="A1010" s="18">
        <v>5</v>
      </c>
      <c r="B1010" s="38"/>
      <c r="C1010" s="32" t="s">
        <v>934</v>
      </c>
      <c r="D1010" s="12">
        <v>26693797</v>
      </c>
      <c r="E1010" s="38"/>
      <c r="F1010" s="17"/>
      <c r="G1010" s="16">
        <f t="shared" si="60"/>
        <v>312500</v>
      </c>
    </row>
    <row r="1011" spans="1:7" x14ac:dyDescent="0.25">
      <c r="A1011" s="18">
        <v>6</v>
      </c>
      <c r="B1011" s="38"/>
      <c r="C1011" s="32" t="s">
        <v>935</v>
      </c>
      <c r="D1011" s="12">
        <v>26694815</v>
      </c>
      <c r="E1011" s="38"/>
      <c r="F1011" s="17"/>
      <c r="G1011" s="16">
        <f t="shared" si="60"/>
        <v>312500</v>
      </c>
    </row>
    <row r="1012" spans="1:7" x14ac:dyDescent="0.25">
      <c r="A1012" s="18">
        <v>7</v>
      </c>
      <c r="B1012" s="38"/>
      <c r="C1012" s="32" t="s">
        <v>936</v>
      </c>
      <c r="D1012" s="12">
        <v>32873473</v>
      </c>
      <c r="E1012" s="38"/>
      <c r="F1012" s="17"/>
      <c r="G1012" s="16">
        <f t="shared" si="60"/>
        <v>312500</v>
      </c>
    </row>
    <row r="1013" spans="1:7" x14ac:dyDescent="0.25">
      <c r="A1013" s="18">
        <v>8</v>
      </c>
      <c r="B1013" s="38"/>
      <c r="C1013" s="32" t="s">
        <v>937</v>
      </c>
      <c r="D1013" s="12">
        <v>1042995413</v>
      </c>
      <c r="E1013" s="38"/>
      <c r="F1013" s="17"/>
      <c r="G1013" s="16">
        <f t="shared" si="60"/>
        <v>312500</v>
      </c>
    </row>
    <row r="1014" spans="1:7" x14ac:dyDescent="0.25">
      <c r="A1014" s="35" t="s">
        <v>7</v>
      </c>
      <c r="B1014" s="36"/>
      <c r="C1014" s="36"/>
      <c r="D1014" s="36"/>
      <c r="E1014" s="36"/>
      <c r="F1014" s="37"/>
      <c r="G1014" s="15">
        <f>SUM(G1006:G1013)</f>
        <v>2500000</v>
      </c>
    </row>
    <row r="1015" spans="1:7" ht="30" x14ac:dyDescent="0.25">
      <c r="A1015" s="1" t="s">
        <v>5</v>
      </c>
      <c r="B1015" s="1" t="s">
        <v>0</v>
      </c>
      <c r="C1015" s="3" t="s">
        <v>3</v>
      </c>
      <c r="D1015" s="4" t="s">
        <v>9</v>
      </c>
      <c r="E1015" s="1" t="s">
        <v>1</v>
      </c>
      <c r="F1015" s="5" t="s">
        <v>2</v>
      </c>
      <c r="G1015" s="6" t="s">
        <v>4</v>
      </c>
    </row>
    <row r="1016" spans="1:7" x14ac:dyDescent="0.25">
      <c r="A1016" s="18">
        <v>1</v>
      </c>
      <c r="B1016" s="38" t="s">
        <v>1142</v>
      </c>
      <c r="C1016" s="32" t="s">
        <v>939</v>
      </c>
      <c r="D1016" s="12">
        <v>49737020</v>
      </c>
      <c r="E1016" s="38" t="s">
        <v>941</v>
      </c>
      <c r="F1016" s="17"/>
      <c r="G1016" s="16">
        <f t="shared" ref="G1016:G1025" si="61">2500000/10</f>
        <v>250000</v>
      </c>
    </row>
    <row r="1017" spans="1:7" x14ac:dyDescent="0.25">
      <c r="A1017" s="18">
        <v>2</v>
      </c>
      <c r="B1017" s="38"/>
      <c r="C1017" s="32" t="s">
        <v>940</v>
      </c>
      <c r="D1017" s="12">
        <v>57411572</v>
      </c>
      <c r="E1017" s="38"/>
      <c r="F1017" s="17"/>
      <c r="G1017" s="16">
        <f t="shared" si="61"/>
        <v>250000</v>
      </c>
    </row>
    <row r="1018" spans="1:7" x14ac:dyDescent="0.25">
      <c r="A1018" s="18">
        <v>3</v>
      </c>
      <c r="B1018" s="38"/>
      <c r="C1018" s="32" t="s">
        <v>941</v>
      </c>
      <c r="D1018" s="12">
        <v>19581406</v>
      </c>
      <c r="E1018" s="38"/>
      <c r="F1018" s="17"/>
      <c r="G1018" s="16">
        <f t="shared" si="61"/>
        <v>250000</v>
      </c>
    </row>
    <row r="1019" spans="1:7" x14ac:dyDescent="0.25">
      <c r="A1019" s="18">
        <v>4</v>
      </c>
      <c r="B1019" s="38"/>
      <c r="C1019" s="32" t="s">
        <v>942</v>
      </c>
      <c r="D1019" s="12">
        <v>36665395</v>
      </c>
      <c r="E1019" s="38"/>
      <c r="F1019" s="17"/>
      <c r="G1019" s="16">
        <f t="shared" si="61"/>
        <v>250000</v>
      </c>
    </row>
    <row r="1020" spans="1:7" x14ac:dyDescent="0.25">
      <c r="A1020" s="18">
        <v>5</v>
      </c>
      <c r="B1020" s="38"/>
      <c r="C1020" s="32" t="s">
        <v>943</v>
      </c>
      <c r="D1020" s="12">
        <v>57443950</v>
      </c>
      <c r="E1020" s="38"/>
      <c r="F1020" s="17"/>
      <c r="G1020" s="16">
        <f t="shared" si="61"/>
        <v>250000</v>
      </c>
    </row>
    <row r="1021" spans="1:7" x14ac:dyDescent="0.25">
      <c r="A1021" s="18">
        <v>6</v>
      </c>
      <c r="B1021" s="38"/>
      <c r="C1021" s="32" t="s">
        <v>944</v>
      </c>
      <c r="D1021" s="12">
        <v>45502913</v>
      </c>
      <c r="E1021" s="38"/>
      <c r="F1021" s="17"/>
      <c r="G1021" s="16">
        <f t="shared" si="61"/>
        <v>250000</v>
      </c>
    </row>
    <row r="1022" spans="1:7" x14ac:dyDescent="0.25">
      <c r="A1022" s="18">
        <v>7</v>
      </c>
      <c r="B1022" s="38"/>
      <c r="C1022" s="32" t="s">
        <v>945</v>
      </c>
      <c r="D1022" s="12">
        <v>57444041</v>
      </c>
      <c r="E1022" s="38"/>
      <c r="F1022" s="17"/>
      <c r="G1022" s="16">
        <f t="shared" si="61"/>
        <v>250000</v>
      </c>
    </row>
    <row r="1023" spans="1:7" x14ac:dyDescent="0.25">
      <c r="A1023" s="18">
        <v>8</v>
      </c>
      <c r="B1023" s="38"/>
      <c r="C1023" s="32" t="s">
        <v>946</v>
      </c>
      <c r="D1023" s="12">
        <v>19615849</v>
      </c>
      <c r="E1023" s="38"/>
      <c r="F1023" s="17"/>
      <c r="G1023" s="16">
        <f t="shared" si="61"/>
        <v>250000</v>
      </c>
    </row>
    <row r="1024" spans="1:7" x14ac:dyDescent="0.25">
      <c r="A1024" s="18">
        <v>9</v>
      </c>
      <c r="B1024" s="38"/>
      <c r="C1024" s="32" t="s">
        <v>947</v>
      </c>
      <c r="D1024" s="12">
        <v>36453892</v>
      </c>
      <c r="E1024" s="38"/>
      <c r="F1024" s="17"/>
      <c r="G1024" s="16">
        <f t="shared" si="61"/>
        <v>250000</v>
      </c>
    </row>
    <row r="1025" spans="1:7" x14ac:dyDescent="0.25">
      <c r="A1025" s="18">
        <v>10</v>
      </c>
      <c r="B1025" s="38"/>
      <c r="C1025" s="32" t="s">
        <v>948</v>
      </c>
      <c r="D1025" s="12">
        <v>19563256</v>
      </c>
      <c r="E1025" s="38"/>
      <c r="F1025" s="17"/>
      <c r="G1025" s="16">
        <f t="shared" si="61"/>
        <v>250000</v>
      </c>
    </row>
    <row r="1026" spans="1:7" x14ac:dyDescent="0.25">
      <c r="A1026" s="35" t="s">
        <v>7</v>
      </c>
      <c r="B1026" s="36"/>
      <c r="C1026" s="36"/>
      <c r="D1026" s="36"/>
      <c r="E1026" s="36"/>
      <c r="F1026" s="37"/>
      <c r="G1026" s="15">
        <f>SUM(G1016:G1025)</f>
        <v>2500000</v>
      </c>
    </row>
    <row r="1027" spans="1:7" ht="30" x14ac:dyDescent="0.25">
      <c r="A1027" s="1" t="s">
        <v>5</v>
      </c>
      <c r="B1027" s="1" t="s">
        <v>0</v>
      </c>
      <c r="C1027" s="3" t="s">
        <v>3</v>
      </c>
      <c r="D1027" s="4" t="s">
        <v>9</v>
      </c>
      <c r="E1027" s="1" t="s">
        <v>1</v>
      </c>
      <c r="F1027" s="5" t="s">
        <v>2</v>
      </c>
      <c r="G1027" s="6" t="s">
        <v>4</v>
      </c>
    </row>
    <row r="1028" spans="1:7" x14ac:dyDescent="0.25">
      <c r="A1028" s="18">
        <v>1</v>
      </c>
      <c r="B1028" s="38" t="s">
        <v>949</v>
      </c>
      <c r="C1028" s="32" t="s">
        <v>950</v>
      </c>
      <c r="D1028" s="12">
        <v>57448528</v>
      </c>
      <c r="E1028" s="38" t="s">
        <v>957</v>
      </c>
      <c r="F1028" s="17"/>
      <c r="G1028" s="16">
        <f t="shared" ref="G1028:G1035" si="62">2500000/8</f>
        <v>312500</v>
      </c>
    </row>
    <row r="1029" spans="1:7" x14ac:dyDescent="0.25">
      <c r="A1029" s="18">
        <v>2</v>
      </c>
      <c r="B1029" s="38"/>
      <c r="C1029" s="32" t="s">
        <v>951</v>
      </c>
      <c r="D1029" s="12">
        <v>57447939</v>
      </c>
      <c r="E1029" s="38"/>
      <c r="F1029" s="17"/>
      <c r="G1029" s="16">
        <f t="shared" si="62"/>
        <v>312500</v>
      </c>
    </row>
    <row r="1030" spans="1:7" x14ac:dyDescent="0.25">
      <c r="A1030" s="18">
        <v>3</v>
      </c>
      <c r="B1030" s="38"/>
      <c r="C1030" s="32" t="s">
        <v>952</v>
      </c>
      <c r="D1030" s="12">
        <v>85443780</v>
      </c>
      <c r="E1030" s="38"/>
      <c r="F1030" s="17"/>
      <c r="G1030" s="16">
        <f t="shared" si="62"/>
        <v>312500</v>
      </c>
    </row>
    <row r="1031" spans="1:7" x14ac:dyDescent="0.25">
      <c r="A1031" s="18">
        <v>4</v>
      </c>
      <c r="B1031" s="38"/>
      <c r="C1031" s="32" t="s">
        <v>953</v>
      </c>
      <c r="D1031" s="12">
        <v>19586712</v>
      </c>
      <c r="E1031" s="38"/>
      <c r="F1031" s="17"/>
      <c r="G1031" s="16">
        <f t="shared" si="62"/>
        <v>312500</v>
      </c>
    </row>
    <row r="1032" spans="1:7" x14ac:dyDescent="0.25">
      <c r="A1032" s="18">
        <v>5</v>
      </c>
      <c r="B1032" s="38"/>
      <c r="C1032" s="32" t="s">
        <v>954</v>
      </c>
      <c r="D1032" s="12">
        <v>57401895</v>
      </c>
      <c r="E1032" s="38"/>
      <c r="F1032" s="17"/>
      <c r="G1032" s="16">
        <f t="shared" si="62"/>
        <v>312500</v>
      </c>
    </row>
    <row r="1033" spans="1:7" x14ac:dyDescent="0.25">
      <c r="A1033" s="18">
        <v>6</v>
      </c>
      <c r="B1033" s="38"/>
      <c r="C1033" s="32" t="s">
        <v>955</v>
      </c>
      <c r="D1033" s="12">
        <v>57404310</v>
      </c>
      <c r="E1033" s="38"/>
      <c r="F1033" s="17"/>
      <c r="G1033" s="16">
        <f t="shared" si="62"/>
        <v>312500</v>
      </c>
    </row>
    <row r="1034" spans="1:7" x14ac:dyDescent="0.25">
      <c r="A1034" s="18">
        <v>7</v>
      </c>
      <c r="B1034" s="38"/>
      <c r="C1034" s="32" t="s">
        <v>956</v>
      </c>
      <c r="D1034" s="12">
        <v>26762912</v>
      </c>
      <c r="E1034" s="38"/>
      <c r="F1034" s="17"/>
      <c r="G1034" s="16">
        <f t="shared" si="62"/>
        <v>312500</v>
      </c>
    </row>
    <row r="1035" spans="1:7" x14ac:dyDescent="0.25">
      <c r="A1035" s="18">
        <v>8</v>
      </c>
      <c r="B1035" s="38"/>
      <c r="C1035" s="32" t="s">
        <v>957</v>
      </c>
      <c r="D1035" s="12">
        <v>57446939</v>
      </c>
      <c r="E1035" s="38"/>
      <c r="F1035" s="17"/>
      <c r="G1035" s="16">
        <f t="shared" si="62"/>
        <v>312500</v>
      </c>
    </row>
    <row r="1036" spans="1:7" x14ac:dyDescent="0.25">
      <c r="A1036" s="35" t="s">
        <v>7</v>
      </c>
      <c r="B1036" s="36"/>
      <c r="C1036" s="36"/>
      <c r="D1036" s="36"/>
      <c r="E1036" s="36"/>
      <c r="F1036" s="37"/>
      <c r="G1036" s="15">
        <f>SUM(G1028:G1035)</f>
        <v>2500000</v>
      </c>
    </row>
    <row r="1037" spans="1:7" ht="30" x14ac:dyDescent="0.25">
      <c r="A1037" s="1" t="s">
        <v>5</v>
      </c>
      <c r="B1037" s="1" t="s">
        <v>0</v>
      </c>
      <c r="C1037" s="3" t="s">
        <v>3</v>
      </c>
      <c r="D1037" s="4" t="s">
        <v>9</v>
      </c>
      <c r="E1037" s="1" t="s">
        <v>1</v>
      </c>
      <c r="F1037" s="5" t="s">
        <v>2</v>
      </c>
      <c r="G1037" s="6" t="s">
        <v>4</v>
      </c>
    </row>
    <row r="1038" spans="1:7" x14ac:dyDescent="0.25">
      <c r="A1038" s="18">
        <v>1</v>
      </c>
      <c r="B1038" s="38" t="s">
        <v>958</v>
      </c>
      <c r="C1038" s="32" t="s">
        <v>959</v>
      </c>
      <c r="D1038" s="12">
        <v>57422980</v>
      </c>
      <c r="E1038" s="38" t="s">
        <v>971</v>
      </c>
      <c r="F1038" s="17"/>
      <c r="G1038" s="16">
        <f t="shared" ref="G1038:G1054" si="63">2500000/17</f>
        <v>147058.82352941178</v>
      </c>
    </row>
    <row r="1039" spans="1:7" x14ac:dyDescent="0.25">
      <c r="A1039" s="18">
        <v>2</v>
      </c>
      <c r="B1039" s="38"/>
      <c r="C1039" s="32" t="s">
        <v>960</v>
      </c>
      <c r="D1039" s="12">
        <v>57421433</v>
      </c>
      <c r="E1039" s="38"/>
      <c r="F1039" s="17"/>
      <c r="G1039" s="16">
        <f t="shared" si="63"/>
        <v>147058.82352941178</v>
      </c>
    </row>
    <row r="1040" spans="1:7" x14ac:dyDescent="0.25">
      <c r="A1040" s="18">
        <v>3</v>
      </c>
      <c r="B1040" s="38"/>
      <c r="C1040" s="32" t="s">
        <v>961</v>
      </c>
      <c r="D1040" s="12">
        <v>57421920</v>
      </c>
      <c r="E1040" s="38"/>
      <c r="F1040" s="17"/>
      <c r="G1040" s="16">
        <f t="shared" si="63"/>
        <v>147058.82352941178</v>
      </c>
    </row>
    <row r="1041" spans="1:7" x14ac:dyDescent="0.25">
      <c r="A1041" s="18">
        <v>4</v>
      </c>
      <c r="B1041" s="38"/>
      <c r="C1041" s="32" t="s">
        <v>962</v>
      </c>
      <c r="D1041" s="12">
        <v>26689874</v>
      </c>
      <c r="E1041" s="38"/>
      <c r="F1041" s="17"/>
      <c r="G1041" s="16">
        <f t="shared" si="63"/>
        <v>147058.82352941178</v>
      </c>
    </row>
    <row r="1042" spans="1:7" x14ac:dyDescent="0.25">
      <c r="A1042" s="18">
        <v>5</v>
      </c>
      <c r="B1042" s="38"/>
      <c r="C1042" s="32" t="s">
        <v>963</v>
      </c>
      <c r="D1042" s="12">
        <v>57422034</v>
      </c>
      <c r="E1042" s="38"/>
      <c r="F1042" s="17"/>
      <c r="G1042" s="16">
        <f t="shared" si="63"/>
        <v>147058.82352941178</v>
      </c>
    </row>
    <row r="1043" spans="1:7" x14ac:dyDescent="0.25">
      <c r="A1043" s="18">
        <v>6</v>
      </c>
      <c r="B1043" s="38"/>
      <c r="C1043" s="32" t="s">
        <v>964</v>
      </c>
      <c r="D1043" s="12">
        <v>26689280</v>
      </c>
      <c r="E1043" s="38"/>
      <c r="F1043" s="17"/>
      <c r="G1043" s="16">
        <f t="shared" si="63"/>
        <v>147058.82352941178</v>
      </c>
    </row>
    <row r="1044" spans="1:7" x14ac:dyDescent="0.25">
      <c r="A1044" s="18">
        <v>7</v>
      </c>
      <c r="B1044" s="38"/>
      <c r="C1044" s="32" t="s">
        <v>965</v>
      </c>
      <c r="D1044" s="12">
        <v>32814894</v>
      </c>
      <c r="E1044" s="38"/>
      <c r="F1044" s="17"/>
      <c r="G1044" s="16">
        <f t="shared" si="63"/>
        <v>147058.82352941178</v>
      </c>
    </row>
    <row r="1045" spans="1:7" x14ac:dyDescent="0.25">
      <c r="A1045" s="18">
        <v>8</v>
      </c>
      <c r="B1045" s="38"/>
      <c r="C1045" s="32" t="s">
        <v>966</v>
      </c>
      <c r="D1045" s="12">
        <v>57422028</v>
      </c>
      <c r="E1045" s="38"/>
      <c r="F1045" s="17"/>
      <c r="G1045" s="16">
        <f t="shared" si="63"/>
        <v>147058.82352941178</v>
      </c>
    </row>
    <row r="1046" spans="1:7" x14ac:dyDescent="0.25">
      <c r="A1046" s="18">
        <v>9</v>
      </c>
      <c r="B1046" s="38"/>
      <c r="C1046" s="32" t="s">
        <v>967</v>
      </c>
      <c r="D1046" s="12">
        <v>57422193</v>
      </c>
      <c r="E1046" s="38"/>
      <c r="F1046" s="17"/>
      <c r="G1046" s="16">
        <f t="shared" si="63"/>
        <v>147058.82352941178</v>
      </c>
    </row>
    <row r="1047" spans="1:7" x14ac:dyDescent="0.25">
      <c r="A1047" s="18">
        <v>10</v>
      </c>
      <c r="B1047" s="38"/>
      <c r="C1047" s="32" t="s">
        <v>968</v>
      </c>
      <c r="D1047" s="12">
        <v>39034708</v>
      </c>
      <c r="E1047" s="38"/>
      <c r="F1047" s="17"/>
      <c r="G1047" s="16">
        <f t="shared" si="63"/>
        <v>147058.82352941178</v>
      </c>
    </row>
    <row r="1048" spans="1:7" x14ac:dyDescent="0.25">
      <c r="A1048" s="18">
        <v>11</v>
      </c>
      <c r="B1048" s="38"/>
      <c r="C1048" s="32" t="s">
        <v>969</v>
      </c>
      <c r="D1048" s="12">
        <v>57437277</v>
      </c>
      <c r="E1048" s="38"/>
      <c r="F1048" s="17"/>
      <c r="G1048" s="16">
        <f t="shared" si="63"/>
        <v>147058.82352941178</v>
      </c>
    </row>
    <row r="1049" spans="1:7" x14ac:dyDescent="0.25">
      <c r="A1049" s="18">
        <v>12</v>
      </c>
      <c r="B1049" s="38"/>
      <c r="C1049" s="32" t="s">
        <v>970</v>
      </c>
      <c r="D1049" s="12">
        <v>19611969</v>
      </c>
      <c r="E1049" s="38"/>
      <c r="F1049" s="17"/>
      <c r="G1049" s="16">
        <f t="shared" si="63"/>
        <v>147058.82352941178</v>
      </c>
    </row>
    <row r="1050" spans="1:7" x14ac:dyDescent="0.25">
      <c r="A1050" s="18">
        <v>13</v>
      </c>
      <c r="B1050" s="38"/>
      <c r="C1050" s="32" t="s">
        <v>971</v>
      </c>
      <c r="D1050" s="12">
        <v>57429253</v>
      </c>
      <c r="E1050" s="38"/>
      <c r="F1050" s="17"/>
      <c r="G1050" s="16">
        <f t="shared" si="63"/>
        <v>147058.82352941178</v>
      </c>
    </row>
    <row r="1051" spans="1:7" x14ac:dyDescent="0.25">
      <c r="A1051" s="18">
        <v>14</v>
      </c>
      <c r="B1051" s="38"/>
      <c r="C1051" s="32" t="s">
        <v>972</v>
      </c>
      <c r="D1051" s="12">
        <v>12632564</v>
      </c>
      <c r="E1051" s="38"/>
      <c r="F1051" s="17"/>
      <c r="G1051" s="16">
        <f t="shared" si="63"/>
        <v>147058.82352941178</v>
      </c>
    </row>
    <row r="1052" spans="1:7" x14ac:dyDescent="0.25">
      <c r="A1052" s="18">
        <v>15</v>
      </c>
      <c r="B1052" s="38"/>
      <c r="C1052" s="32" t="s">
        <v>973</v>
      </c>
      <c r="D1052" s="12">
        <v>57421486</v>
      </c>
      <c r="E1052" s="38"/>
      <c r="F1052" s="17"/>
      <c r="G1052" s="16">
        <f t="shared" si="63"/>
        <v>147058.82352941178</v>
      </c>
    </row>
    <row r="1053" spans="1:7" x14ac:dyDescent="0.25">
      <c r="A1053" s="18">
        <v>16</v>
      </c>
      <c r="B1053" s="38"/>
      <c r="C1053" s="32" t="s">
        <v>974</v>
      </c>
      <c r="D1053" s="12">
        <v>57424604</v>
      </c>
      <c r="E1053" s="38"/>
      <c r="F1053" s="17"/>
      <c r="G1053" s="16">
        <f t="shared" si="63"/>
        <v>147058.82352941178</v>
      </c>
    </row>
    <row r="1054" spans="1:7" x14ac:dyDescent="0.25">
      <c r="A1054" s="18">
        <v>17</v>
      </c>
      <c r="B1054" s="38"/>
      <c r="C1054" s="32" t="s">
        <v>1650</v>
      </c>
      <c r="D1054" s="12">
        <v>26688865</v>
      </c>
      <c r="E1054" s="38"/>
      <c r="F1054" s="17"/>
      <c r="G1054" s="16">
        <f t="shared" si="63"/>
        <v>147058.82352941178</v>
      </c>
    </row>
    <row r="1055" spans="1:7" x14ac:dyDescent="0.25">
      <c r="A1055" s="35" t="s">
        <v>7</v>
      </c>
      <c r="B1055" s="36"/>
      <c r="C1055" s="36"/>
      <c r="D1055" s="36"/>
      <c r="E1055" s="36"/>
      <c r="F1055" s="37"/>
      <c r="G1055" s="15">
        <f>SUM(G1038:G1054)</f>
        <v>2500000</v>
      </c>
    </row>
    <row r="1056" spans="1:7" ht="30" x14ac:dyDescent="0.25">
      <c r="A1056" s="1" t="s">
        <v>5</v>
      </c>
      <c r="B1056" s="1" t="s">
        <v>0</v>
      </c>
      <c r="C1056" s="3" t="s">
        <v>3</v>
      </c>
      <c r="D1056" s="4" t="s">
        <v>9</v>
      </c>
      <c r="E1056" s="1" t="s">
        <v>1</v>
      </c>
      <c r="F1056" s="5" t="s">
        <v>2</v>
      </c>
      <c r="G1056" s="6" t="s">
        <v>4</v>
      </c>
    </row>
    <row r="1057" spans="1:7" x14ac:dyDescent="0.25">
      <c r="A1057" s="18">
        <v>1</v>
      </c>
      <c r="B1057" s="38" t="s">
        <v>975</v>
      </c>
      <c r="C1057" s="32" t="s">
        <v>976</v>
      </c>
      <c r="D1057" s="12">
        <v>26900714</v>
      </c>
      <c r="E1057" s="38" t="s">
        <v>976</v>
      </c>
      <c r="F1057" s="17"/>
      <c r="G1057" s="16">
        <f t="shared" ref="G1057:G1064" si="64">2500000/8</f>
        <v>312500</v>
      </c>
    </row>
    <row r="1058" spans="1:7" x14ac:dyDescent="0.25">
      <c r="A1058" s="18">
        <v>2</v>
      </c>
      <c r="B1058" s="38"/>
      <c r="C1058" s="32" t="s">
        <v>1164</v>
      </c>
      <c r="D1058" s="12">
        <v>33215723</v>
      </c>
      <c r="E1058" s="38"/>
      <c r="F1058" s="17"/>
      <c r="G1058" s="16">
        <f t="shared" si="64"/>
        <v>312500</v>
      </c>
    </row>
    <row r="1059" spans="1:7" x14ac:dyDescent="0.25">
      <c r="A1059" s="18">
        <v>3</v>
      </c>
      <c r="B1059" s="38"/>
      <c r="C1059" s="32" t="s">
        <v>977</v>
      </c>
      <c r="D1059" s="12">
        <v>26901137</v>
      </c>
      <c r="E1059" s="38"/>
      <c r="F1059" s="17"/>
      <c r="G1059" s="16">
        <f t="shared" si="64"/>
        <v>312500</v>
      </c>
    </row>
    <row r="1060" spans="1:7" x14ac:dyDescent="0.25">
      <c r="A1060" s="18">
        <v>4</v>
      </c>
      <c r="B1060" s="38"/>
      <c r="C1060" s="32" t="s">
        <v>1165</v>
      </c>
      <c r="D1060" s="12">
        <v>33191574</v>
      </c>
      <c r="E1060" s="38"/>
      <c r="F1060" s="17"/>
      <c r="G1060" s="16">
        <f t="shared" si="64"/>
        <v>312500</v>
      </c>
    </row>
    <row r="1061" spans="1:7" x14ac:dyDescent="0.25">
      <c r="A1061" s="18">
        <v>5</v>
      </c>
      <c r="B1061" s="38"/>
      <c r="C1061" s="32" t="s">
        <v>978</v>
      </c>
      <c r="D1061" s="12">
        <v>26900715</v>
      </c>
      <c r="E1061" s="38"/>
      <c r="F1061" s="17"/>
      <c r="G1061" s="16">
        <f t="shared" si="64"/>
        <v>312500</v>
      </c>
    </row>
    <row r="1062" spans="1:7" x14ac:dyDescent="0.25">
      <c r="A1062" s="18">
        <v>6</v>
      </c>
      <c r="B1062" s="38"/>
      <c r="C1062" s="32" t="s">
        <v>1166</v>
      </c>
      <c r="D1062" s="12">
        <v>26901351</v>
      </c>
      <c r="E1062" s="38"/>
      <c r="F1062" s="17"/>
      <c r="G1062" s="16">
        <f t="shared" si="64"/>
        <v>312500</v>
      </c>
    </row>
    <row r="1063" spans="1:7" x14ac:dyDescent="0.25">
      <c r="A1063" s="18">
        <v>7</v>
      </c>
      <c r="B1063" s="38"/>
      <c r="C1063" s="32" t="s">
        <v>1167</v>
      </c>
      <c r="D1063" s="12">
        <v>85201555</v>
      </c>
      <c r="E1063" s="38"/>
      <c r="F1063" s="17"/>
      <c r="G1063" s="16">
        <f t="shared" si="64"/>
        <v>312500</v>
      </c>
    </row>
    <row r="1064" spans="1:7" x14ac:dyDescent="0.25">
      <c r="A1064" s="18">
        <v>8</v>
      </c>
      <c r="B1064" s="38"/>
      <c r="C1064" s="32" t="s">
        <v>1168</v>
      </c>
      <c r="D1064" s="12">
        <v>85201092</v>
      </c>
      <c r="E1064" s="38"/>
      <c r="F1064" s="17"/>
      <c r="G1064" s="16">
        <f t="shared" si="64"/>
        <v>312500</v>
      </c>
    </row>
    <row r="1065" spans="1:7" x14ac:dyDescent="0.25">
      <c r="A1065" s="35" t="s">
        <v>7</v>
      </c>
      <c r="B1065" s="36"/>
      <c r="C1065" s="36"/>
      <c r="D1065" s="36"/>
      <c r="E1065" s="36"/>
      <c r="F1065" s="37"/>
      <c r="G1065" s="15">
        <f>SUM(G1057:G1064)</f>
        <v>2500000</v>
      </c>
    </row>
    <row r="1066" spans="1:7" ht="30" x14ac:dyDescent="0.25">
      <c r="A1066" s="1" t="s">
        <v>5</v>
      </c>
      <c r="B1066" s="1" t="s">
        <v>0</v>
      </c>
      <c r="C1066" s="3" t="s">
        <v>3</v>
      </c>
      <c r="D1066" s="4" t="s">
        <v>9</v>
      </c>
      <c r="E1066" s="1" t="s">
        <v>1</v>
      </c>
      <c r="F1066" s="5" t="s">
        <v>2</v>
      </c>
      <c r="G1066" s="6" t="s">
        <v>4</v>
      </c>
    </row>
    <row r="1067" spans="1:7" ht="15" customHeight="1" x14ac:dyDescent="0.25">
      <c r="A1067" s="18">
        <v>1</v>
      </c>
      <c r="B1067" s="38" t="s">
        <v>979</v>
      </c>
      <c r="C1067" s="32" t="s">
        <v>980</v>
      </c>
      <c r="D1067" s="12">
        <v>12623824</v>
      </c>
      <c r="E1067" s="38" t="s">
        <v>980</v>
      </c>
      <c r="F1067" s="17"/>
      <c r="G1067" s="16">
        <f t="shared" ref="G1067:G1078" si="65">2500000/12</f>
        <v>208333.33333333334</v>
      </c>
    </row>
    <row r="1068" spans="1:7" x14ac:dyDescent="0.25">
      <c r="A1068" s="18">
        <v>2</v>
      </c>
      <c r="B1068" s="38"/>
      <c r="C1068" s="32" t="s">
        <v>981</v>
      </c>
      <c r="D1068" s="12">
        <v>57412481</v>
      </c>
      <c r="E1068" s="38"/>
      <c r="F1068" s="17"/>
      <c r="G1068" s="16">
        <f t="shared" si="65"/>
        <v>208333.33333333334</v>
      </c>
    </row>
    <row r="1069" spans="1:7" x14ac:dyDescent="0.25">
      <c r="A1069" s="18">
        <v>3</v>
      </c>
      <c r="B1069" s="38"/>
      <c r="C1069" s="32" t="s">
        <v>982</v>
      </c>
      <c r="D1069" s="12">
        <v>57419765</v>
      </c>
      <c r="E1069" s="38"/>
      <c r="F1069" s="17"/>
      <c r="G1069" s="16">
        <f t="shared" si="65"/>
        <v>208333.33333333334</v>
      </c>
    </row>
    <row r="1070" spans="1:7" x14ac:dyDescent="0.25">
      <c r="A1070" s="18">
        <v>4</v>
      </c>
      <c r="B1070" s="38"/>
      <c r="C1070" s="32" t="s">
        <v>983</v>
      </c>
      <c r="D1070" s="12">
        <v>39033005</v>
      </c>
      <c r="E1070" s="38"/>
      <c r="F1070" s="17"/>
      <c r="G1070" s="16">
        <f t="shared" si="65"/>
        <v>208333.33333333334</v>
      </c>
    </row>
    <row r="1071" spans="1:7" x14ac:dyDescent="0.25">
      <c r="A1071" s="18">
        <v>5</v>
      </c>
      <c r="B1071" s="38"/>
      <c r="C1071" s="33" t="s">
        <v>1169</v>
      </c>
      <c r="D1071" s="12">
        <v>39140919</v>
      </c>
      <c r="E1071" s="38"/>
      <c r="F1071" s="17"/>
      <c r="G1071" s="16">
        <f t="shared" si="65"/>
        <v>208333.33333333334</v>
      </c>
    </row>
    <row r="1072" spans="1:7" x14ac:dyDescent="0.25">
      <c r="A1072" s="18">
        <v>6</v>
      </c>
      <c r="B1072" s="38"/>
      <c r="C1072" s="32" t="s">
        <v>984</v>
      </c>
      <c r="D1072" s="12">
        <v>57405748</v>
      </c>
      <c r="E1072" s="38"/>
      <c r="F1072" s="17"/>
      <c r="G1072" s="16">
        <f t="shared" si="65"/>
        <v>208333.33333333334</v>
      </c>
    </row>
    <row r="1073" spans="1:7" x14ac:dyDescent="0.25">
      <c r="A1073" s="18">
        <v>7</v>
      </c>
      <c r="B1073" s="38"/>
      <c r="C1073" s="32" t="s">
        <v>985</v>
      </c>
      <c r="D1073" s="12">
        <v>39029778</v>
      </c>
      <c r="E1073" s="38"/>
      <c r="F1073" s="17"/>
      <c r="G1073" s="16">
        <f t="shared" si="65"/>
        <v>208333.33333333334</v>
      </c>
    </row>
    <row r="1074" spans="1:7" x14ac:dyDescent="0.25">
      <c r="A1074" s="18">
        <v>8</v>
      </c>
      <c r="B1074" s="38"/>
      <c r="C1074" s="32" t="s">
        <v>1170</v>
      </c>
      <c r="D1074" s="12">
        <v>39030364</v>
      </c>
      <c r="E1074" s="38"/>
      <c r="F1074" s="17"/>
      <c r="G1074" s="16">
        <f t="shared" si="65"/>
        <v>208333.33333333334</v>
      </c>
    </row>
    <row r="1075" spans="1:7" x14ac:dyDescent="0.25">
      <c r="A1075" s="18">
        <v>9</v>
      </c>
      <c r="B1075" s="38"/>
      <c r="C1075" s="32" t="s">
        <v>986</v>
      </c>
      <c r="D1075" s="12">
        <v>12449151</v>
      </c>
      <c r="E1075" s="38"/>
      <c r="F1075" s="17"/>
      <c r="G1075" s="16">
        <f t="shared" si="65"/>
        <v>208333.33333333334</v>
      </c>
    </row>
    <row r="1076" spans="1:7" x14ac:dyDescent="0.25">
      <c r="A1076" s="18">
        <v>10</v>
      </c>
      <c r="B1076" s="38"/>
      <c r="C1076" s="32" t="s">
        <v>987</v>
      </c>
      <c r="D1076" s="12">
        <v>39032363</v>
      </c>
      <c r="E1076" s="38"/>
      <c r="F1076" s="17"/>
      <c r="G1076" s="16">
        <f t="shared" si="65"/>
        <v>208333.33333333334</v>
      </c>
    </row>
    <row r="1077" spans="1:7" x14ac:dyDescent="0.25">
      <c r="A1077" s="18">
        <v>11</v>
      </c>
      <c r="B1077" s="38"/>
      <c r="C1077" s="32" t="s">
        <v>988</v>
      </c>
      <c r="D1077" s="12">
        <v>57414788</v>
      </c>
      <c r="E1077" s="38"/>
      <c r="F1077" s="17"/>
      <c r="G1077" s="16">
        <f t="shared" si="65"/>
        <v>208333.33333333334</v>
      </c>
    </row>
    <row r="1078" spans="1:7" x14ac:dyDescent="0.25">
      <c r="A1078" s="18">
        <v>12</v>
      </c>
      <c r="B1078" s="38"/>
      <c r="C1078" s="32" t="s">
        <v>1648</v>
      </c>
      <c r="D1078" s="12">
        <v>57412481</v>
      </c>
      <c r="E1078" s="38"/>
      <c r="F1078" s="17"/>
      <c r="G1078" s="16">
        <f t="shared" si="65"/>
        <v>208333.33333333334</v>
      </c>
    </row>
    <row r="1079" spans="1:7" x14ac:dyDescent="0.25">
      <c r="A1079" s="35" t="s">
        <v>7</v>
      </c>
      <c r="B1079" s="36"/>
      <c r="C1079" s="36"/>
      <c r="D1079" s="36"/>
      <c r="E1079" s="36"/>
      <c r="F1079" s="37"/>
      <c r="G1079" s="15">
        <f>SUM(G1067:G1078)</f>
        <v>2500000</v>
      </c>
    </row>
    <row r="1080" spans="1:7" ht="30" x14ac:dyDescent="0.25">
      <c r="A1080" s="1" t="s">
        <v>5</v>
      </c>
      <c r="B1080" s="1" t="s">
        <v>0</v>
      </c>
      <c r="C1080" s="3" t="s">
        <v>3</v>
      </c>
      <c r="D1080" s="4" t="s">
        <v>9</v>
      </c>
      <c r="E1080" s="1" t="s">
        <v>1</v>
      </c>
      <c r="F1080" s="5" t="s">
        <v>2</v>
      </c>
      <c r="G1080" s="6" t="s">
        <v>4</v>
      </c>
    </row>
    <row r="1081" spans="1:7" ht="15" customHeight="1" x14ac:dyDescent="0.25">
      <c r="A1081" s="18">
        <v>1</v>
      </c>
      <c r="B1081" s="38" t="s">
        <v>989</v>
      </c>
      <c r="C1081" s="32" t="s">
        <v>990</v>
      </c>
      <c r="D1081" s="12">
        <v>27016990</v>
      </c>
      <c r="E1081" s="38" t="s">
        <v>995</v>
      </c>
      <c r="F1081" s="17"/>
      <c r="G1081" s="16">
        <f t="shared" ref="G1081:G1090" si="66">2500000/10</f>
        <v>250000</v>
      </c>
    </row>
    <row r="1082" spans="1:7" x14ac:dyDescent="0.25">
      <c r="A1082" s="18">
        <v>2</v>
      </c>
      <c r="B1082" s="38"/>
      <c r="C1082" s="32" t="s">
        <v>991</v>
      </c>
      <c r="D1082" s="12">
        <v>32842065</v>
      </c>
      <c r="E1082" s="38"/>
      <c r="F1082" s="17"/>
      <c r="G1082" s="16">
        <f t="shared" si="66"/>
        <v>250000</v>
      </c>
    </row>
    <row r="1083" spans="1:7" x14ac:dyDescent="0.25">
      <c r="A1083" s="18">
        <v>3</v>
      </c>
      <c r="B1083" s="38"/>
      <c r="C1083" s="32" t="s">
        <v>992</v>
      </c>
      <c r="D1083" s="12">
        <v>49738743</v>
      </c>
      <c r="E1083" s="38"/>
      <c r="F1083" s="17"/>
      <c r="G1083" s="16">
        <f t="shared" si="66"/>
        <v>250000</v>
      </c>
    </row>
    <row r="1084" spans="1:7" x14ac:dyDescent="0.25">
      <c r="A1084" s="18">
        <v>4</v>
      </c>
      <c r="B1084" s="38"/>
      <c r="C1084" s="32" t="s">
        <v>993</v>
      </c>
      <c r="D1084" s="12">
        <v>26694378</v>
      </c>
      <c r="E1084" s="38"/>
      <c r="F1084" s="17"/>
      <c r="G1084" s="16">
        <f t="shared" si="66"/>
        <v>250000</v>
      </c>
    </row>
    <row r="1085" spans="1:7" x14ac:dyDescent="0.25">
      <c r="A1085" s="18">
        <v>5</v>
      </c>
      <c r="B1085" s="38"/>
      <c r="C1085" s="32" t="s">
        <v>994</v>
      </c>
      <c r="D1085" s="12">
        <v>72242856</v>
      </c>
      <c r="E1085" s="38"/>
      <c r="F1085" s="17"/>
      <c r="G1085" s="16">
        <f t="shared" si="66"/>
        <v>250000</v>
      </c>
    </row>
    <row r="1086" spans="1:7" x14ac:dyDescent="0.25">
      <c r="A1086" s="18">
        <v>6</v>
      </c>
      <c r="B1086" s="38"/>
      <c r="C1086" s="32" t="s">
        <v>995</v>
      </c>
      <c r="D1086" s="12">
        <v>32642917</v>
      </c>
      <c r="E1086" s="38"/>
      <c r="F1086" s="17"/>
      <c r="G1086" s="16">
        <f t="shared" si="66"/>
        <v>250000</v>
      </c>
    </row>
    <row r="1087" spans="1:7" x14ac:dyDescent="0.25">
      <c r="A1087" s="18">
        <v>7</v>
      </c>
      <c r="B1087" s="38"/>
      <c r="C1087" s="32" t="s">
        <v>996</v>
      </c>
      <c r="D1087" s="12">
        <v>32660385</v>
      </c>
      <c r="E1087" s="38"/>
      <c r="F1087" s="17"/>
      <c r="G1087" s="16">
        <f t="shared" si="66"/>
        <v>250000</v>
      </c>
    </row>
    <row r="1088" spans="1:7" x14ac:dyDescent="0.25">
      <c r="A1088" s="18">
        <v>8</v>
      </c>
      <c r="B1088" s="38"/>
      <c r="C1088" s="32" t="s">
        <v>997</v>
      </c>
      <c r="D1088" s="12">
        <v>8669382</v>
      </c>
      <c r="E1088" s="38"/>
      <c r="F1088" s="17"/>
      <c r="G1088" s="16">
        <f t="shared" si="66"/>
        <v>250000</v>
      </c>
    </row>
    <row r="1089" spans="1:7" x14ac:dyDescent="0.25">
      <c r="A1089" s="18">
        <v>9</v>
      </c>
      <c r="B1089" s="38"/>
      <c r="C1089" s="32" t="s">
        <v>998</v>
      </c>
      <c r="D1089" s="12">
        <v>57404503</v>
      </c>
      <c r="E1089" s="38"/>
      <c r="F1089" s="17"/>
      <c r="G1089" s="16">
        <f t="shared" si="66"/>
        <v>250000</v>
      </c>
    </row>
    <row r="1090" spans="1:7" x14ac:dyDescent="0.25">
      <c r="A1090" s="18">
        <v>10</v>
      </c>
      <c r="B1090" s="38"/>
      <c r="C1090" s="32" t="s">
        <v>999</v>
      </c>
      <c r="D1090" s="12">
        <v>85480792</v>
      </c>
      <c r="E1090" s="38"/>
      <c r="F1090" s="17"/>
      <c r="G1090" s="16">
        <f t="shared" si="66"/>
        <v>250000</v>
      </c>
    </row>
    <row r="1091" spans="1:7" x14ac:dyDescent="0.25">
      <c r="A1091" s="35" t="s">
        <v>7</v>
      </c>
      <c r="B1091" s="36"/>
      <c r="C1091" s="36"/>
      <c r="D1091" s="36"/>
      <c r="E1091" s="36"/>
      <c r="F1091" s="37"/>
      <c r="G1091" s="15">
        <f>SUM(G1081:G1090)</f>
        <v>2500000</v>
      </c>
    </row>
    <row r="1092" spans="1:7" ht="30" x14ac:dyDescent="0.25">
      <c r="A1092" s="1" t="s">
        <v>5</v>
      </c>
      <c r="B1092" s="1" t="s">
        <v>0</v>
      </c>
      <c r="C1092" s="3" t="s">
        <v>3</v>
      </c>
      <c r="D1092" s="4" t="s">
        <v>9</v>
      </c>
      <c r="E1092" s="1" t="s">
        <v>1</v>
      </c>
      <c r="F1092" s="5" t="s">
        <v>2</v>
      </c>
      <c r="G1092" s="6" t="s">
        <v>4</v>
      </c>
    </row>
    <row r="1093" spans="1:7" x14ac:dyDescent="0.25">
      <c r="A1093" s="18">
        <v>1</v>
      </c>
      <c r="B1093" s="38" t="s">
        <v>1000</v>
      </c>
      <c r="C1093" s="32" t="s">
        <v>1001</v>
      </c>
      <c r="D1093" s="12">
        <v>85160613</v>
      </c>
      <c r="E1093" s="38" t="s">
        <v>1001</v>
      </c>
      <c r="F1093" s="17"/>
      <c r="G1093" s="16">
        <f t="shared" ref="G1093:G1106" si="67">2500000/14</f>
        <v>178571.42857142858</v>
      </c>
    </row>
    <row r="1094" spans="1:7" x14ac:dyDescent="0.25">
      <c r="A1094" s="18">
        <v>2</v>
      </c>
      <c r="B1094" s="38"/>
      <c r="C1094" s="32" t="s">
        <v>1002</v>
      </c>
      <c r="D1094" s="12">
        <v>33218460</v>
      </c>
      <c r="E1094" s="38"/>
      <c r="F1094" s="17"/>
      <c r="G1094" s="16">
        <f t="shared" si="67"/>
        <v>178571.42857142858</v>
      </c>
    </row>
    <row r="1095" spans="1:7" x14ac:dyDescent="0.25">
      <c r="A1095" s="18">
        <v>3</v>
      </c>
      <c r="B1095" s="38"/>
      <c r="C1095" s="32" t="s">
        <v>1003</v>
      </c>
      <c r="D1095" s="12">
        <v>26785047</v>
      </c>
      <c r="E1095" s="38"/>
      <c r="F1095" s="17"/>
      <c r="G1095" s="16">
        <f t="shared" si="67"/>
        <v>178571.42857142858</v>
      </c>
    </row>
    <row r="1096" spans="1:7" x14ac:dyDescent="0.25">
      <c r="A1096" s="18">
        <v>4</v>
      </c>
      <c r="B1096" s="38"/>
      <c r="C1096" s="32" t="s">
        <v>1004</v>
      </c>
      <c r="D1096" s="12">
        <v>57407566</v>
      </c>
      <c r="E1096" s="38"/>
      <c r="F1096" s="17"/>
      <c r="G1096" s="16">
        <f t="shared" si="67"/>
        <v>178571.42857142858</v>
      </c>
    </row>
    <row r="1097" spans="1:7" x14ac:dyDescent="0.25">
      <c r="A1097" s="18">
        <v>5</v>
      </c>
      <c r="B1097" s="38"/>
      <c r="C1097" s="32" t="s">
        <v>1005</v>
      </c>
      <c r="D1097" s="12">
        <v>85164709</v>
      </c>
      <c r="E1097" s="38"/>
      <c r="F1097" s="17"/>
      <c r="G1097" s="16">
        <f t="shared" si="67"/>
        <v>178571.42857142858</v>
      </c>
    </row>
    <row r="1098" spans="1:7" x14ac:dyDescent="0.25">
      <c r="A1098" s="18">
        <v>6</v>
      </c>
      <c r="B1098" s="38"/>
      <c r="C1098" s="32" t="s">
        <v>1006</v>
      </c>
      <c r="D1098" s="12">
        <v>85435273</v>
      </c>
      <c r="E1098" s="38"/>
      <c r="F1098" s="17"/>
      <c r="G1098" s="16">
        <f t="shared" si="67"/>
        <v>178571.42857142858</v>
      </c>
    </row>
    <row r="1099" spans="1:7" x14ac:dyDescent="0.25">
      <c r="A1099" s="18">
        <v>7</v>
      </c>
      <c r="B1099" s="38"/>
      <c r="C1099" s="32" t="s">
        <v>1007</v>
      </c>
      <c r="D1099" s="12">
        <v>57407586</v>
      </c>
      <c r="E1099" s="38"/>
      <c r="F1099" s="17"/>
      <c r="G1099" s="16">
        <f t="shared" si="67"/>
        <v>178571.42857142858</v>
      </c>
    </row>
    <row r="1100" spans="1:7" x14ac:dyDescent="0.25">
      <c r="A1100" s="18">
        <v>8</v>
      </c>
      <c r="B1100" s="38"/>
      <c r="C1100" s="32" t="s">
        <v>1008</v>
      </c>
      <c r="D1100" s="12">
        <v>5039798</v>
      </c>
      <c r="E1100" s="38"/>
      <c r="F1100" s="17"/>
      <c r="G1100" s="16">
        <f t="shared" si="67"/>
        <v>178571.42857142858</v>
      </c>
    </row>
    <row r="1101" spans="1:7" x14ac:dyDescent="0.25">
      <c r="A1101" s="18">
        <v>9</v>
      </c>
      <c r="B1101" s="38"/>
      <c r="C1101" s="32" t="s">
        <v>1009</v>
      </c>
      <c r="D1101" s="12">
        <v>85436558</v>
      </c>
      <c r="E1101" s="38"/>
      <c r="F1101" s="17"/>
      <c r="G1101" s="16">
        <f t="shared" si="67"/>
        <v>178571.42857142858</v>
      </c>
    </row>
    <row r="1102" spans="1:7" x14ac:dyDescent="0.25">
      <c r="A1102" s="18">
        <v>10</v>
      </c>
      <c r="B1102" s="38"/>
      <c r="C1102" s="32" t="s">
        <v>1010</v>
      </c>
      <c r="D1102" s="12">
        <v>57407601</v>
      </c>
      <c r="E1102" s="38"/>
      <c r="F1102" s="17"/>
      <c r="G1102" s="16">
        <f t="shared" si="67"/>
        <v>178571.42857142858</v>
      </c>
    </row>
    <row r="1103" spans="1:7" x14ac:dyDescent="0.25">
      <c r="A1103" s="18">
        <v>11</v>
      </c>
      <c r="B1103" s="38"/>
      <c r="C1103" s="32" t="s">
        <v>1011</v>
      </c>
      <c r="D1103" s="12">
        <v>26785394</v>
      </c>
      <c r="E1103" s="38"/>
      <c r="F1103" s="17"/>
      <c r="G1103" s="16">
        <f t="shared" si="67"/>
        <v>178571.42857142858</v>
      </c>
    </row>
    <row r="1104" spans="1:7" x14ac:dyDescent="0.25">
      <c r="A1104" s="18">
        <v>12</v>
      </c>
      <c r="B1104" s="38"/>
      <c r="C1104" s="32" t="s">
        <v>1012</v>
      </c>
      <c r="D1104" s="12">
        <v>85163315</v>
      </c>
      <c r="E1104" s="38"/>
      <c r="F1104" s="17"/>
      <c r="G1104" s="16">
        <f t="shared" si="67"/>
        <v>178571.42857142858</v>
      </c>
    </row>
    <row r="1105" spans="1:7" x14ac:dyDescent="0.25">
      <c r="A1105" s="18">
        <v>13</v>
      </c>
      <c r="B1105" s="38"/>
      <c r="C1105" s="32" t="s">
        <v>1013</v>
      </c>
      <c r="D1105" s="12">
        <v>41585618</v>
      </c>
      <c r="E1105" s="38"/>
      <c r="F1105" s="17"/>
      <c r="G1105" s="16">
        <f t="shared" si="67"/>
        <v>178571.42857142858</v>
      </c>
    </row>
    <row r="1106" spans="1:7" x14ac:dyDescent="0.25">
      <c r="A1106" s="18">
        <v>14</v>
      </c>
      <c r="B1106" s="38"/>
      <c r="C1106" s="32" t="s">
        <v>1014</v>
      </c>
      <c r="D1106" s="12">
        <v>57408868</v>
      </c>
      <c r="E1106" s="38"/>
      <c r="F1106" s="17"/>
      <c r="G1106" s="16">
        <f t="shared" si="67"/>
        <v>178571.42857142858</v>
      </c>
    </row>
    <row r="1107" spans="1:7" x14ac:dyDescent="0.25">
      <c r="A1107" s="35" t="s">
        <v>7</v>
      </c>
      <c r="B1107" s="36"/>
      <c r="C1107" s="36"/>
      <c r="D1107" s="36"/>
      <c r="E1107" s="36"/>
      <c r="F1107" s="37"/>
      <c r="G1107" s="15">
        <f>SUM(G1093:G1106)</f>
        <v>2500000.0000000005</v>
      </c>
    </row>
    <row r="1108" spans="1:7" ht="30" x14ac:dyDescent="0.25">
      <c r="A1108" s="1" t="s">
        <v>5</v>
      </c>
      <c r="B1108" s="1" t="s">
        <v>0</v>
      </c>
      <c r="C1108" s="3" t="s">
        <v>3</v>
      </c>
      <c r="D1108" s="4" t="s">
        <v>9</v>
      </c>
      <c r="E1108" s="1" t="s">
        <v>1</v>
      </c>
      <c r="F1108" s="5" t="s">
        <v>2</v>
      </c>
      <c r="G1108" s="6" t="s">
        <v>4</v>
      </c>
    </row>
    <row r="1109" spans="1:7" x14ac:dyDescent="0.25">
      <c r="A1109" s="18">
        <v>1</v>
      </c>
      <c r="B1109" s="38" t="s">
        <v>1015</v>
      </c>
      <c r="C1109" s="32" t="s">
        <v>1016</v>
      </c>
      <c r="D1109" s="12">
        <v>57403703</v>
      </c>
      <c r="E1109" s="38" t="s">
        <v>1016</v>
      </c>
      <c r="F1109" s="17"/>
      <c r="G1109" s="16">
        <f t="shared" ref="G1109:G1119" si="68">2500000/11</f>
        <v>227272.72727272726</v>
      </c>
    </row>
    <row r="1110" spans="1:7" x14ac:dyDescent="0.25">
      <c r="A1110" s="18">
        <v>2</v>
      </c>
      <c r="B1110" s="38"/>
      <c r="C1110" s="32" t="s">
        <v>1017</v>
      </c>
      <c r="D1110" s="12">
        <v>57446267</v>
      </c>
      <c r="E1110" s="38"/>
      <c r="F1110" s="17"/>
      <c r="G1110" s="16">
        <f t="shared" si="68"/>
        <v>227272.72727272726</v>
      </c>
    </row>
    <row r="1111" spans="1:7" x14ac:dyDescent="0.25">
      <c r="A1111" s="18">
        <v>3</v>
      </c>
      <c r="B1111" s="38"/>
      <c r="C1111" s="32" t="s">
        <v>1018</v>
      </c>
      <c r="D1111" s="12">
        <v>32680254</v>
      </c>
      <c r="E1111" s="38"/>
      <c r="F1111" s="17"/>
      <c r="G1111" s="16">
        <f t="shared" si="68"/>
        <v>227272.72727272726</v>
      </c>
    </row>
    <row r="1112" spans="1:7" x14ac:dyDescent="0.25">
      <c r="A1112" s="18">
        <v>4</v>
      </c>
      <c r="B1112" s="38"/>
      <c r="C1112" s="32" t="s">
        <v>1019</v>
      </c>
      <c r="D1112" s="12">
        <v>57401586</v>
      </c>
      <c r="E1112" s="38"/>
      <c r="F1112" s="17"/>
      <c r="G1112" s="16">
        <f t="shared" si="68"/>
        <v>227272.72727272726</v>
      </c>
    </row>
    <row r="1113" spans="1:7" x14ac:dyDescent="0.25">
      <c r="A1113" s="18">
        <v>5</v>
      </c>
      <c r="B1113" s="38"/>
      <c r="C1113" s="32" t="s">
        <v>1020</v>
      </c>
      <c r="D1113" s="12">
        <v>39016623</v>
      </c>
      <c r="E1113" s="38"/>
      <c r="F1113" s="17"/>
      <c r="G1113" s="16">
        <f t="shared" si="68"/>
        <v>227272.72727272726</v>
      </c>
    </row>
    <row r="1114" spans="1:7" x14ac:dyDescent="0.25">
      <c r="A1114" s="18">
        <v>6</v>
      </c>
      <c r="B1114" s="38"/>
      <c r="C1114" s="32" t="s">
        <v>1021</v>
      </c>
      <c r="D1114" s="12">
        <v>22690120</v>
      </c>
      <c r="E1114" s="38"/>
      <c r="F1114" s="17"/>
      <c r="G1114" s="16">
        <f t="shared" si="68"/>
        <v>227272.72727272726</v>
      </c>
    </row>
    <row r="1115" spans="1:7" x14ac:dyDescent="0.25">
      <c r="A1115" s="18">
        <v>7</v>
      </c>
      <c r="B1115" s="38"/>
      <c r="C1115" s="32" t="s">
        <v>1022</v>
      </c>
      <c r="D1115" s="12">
        <v>57404469</v>
      </c>
      <c r="E1115" s="38"/>
      <c r="F1115" s="17"/>
      <c r="G1115" s="16">
        <f t="shared" si="68"/>
        <v>227272.72727272726</v>
      </c>
    </row>
    <row r="1116" spans="1:7" x14ac:dyDescent="0.25">
      <c r="A1116" s="18">
        <v>8</v>
      </c>
      <c r="B1116" s="38"/>
      <c r="C1116" s="32" t="s">
        <v>1023</v>
      </c>
      <c r="D1116" s="12">
        <v>57400316</v>
      </c>
      <c r="E1116" s="38"/>
      <c r="F1116" s="17"/>
      <c r="G1116" s="16">
        <f t="shared" si="68"/>
        <v>227272.72727272726</v>
      </c>
    </row>
    <row r="1117" spans="1:7" x14ac:dyDescent="0.25">
      <c r="A1117" s="18">
        <v>9</v>
      </c>
      <c r="B1117" s="38"/>
      <c r="C1117" s="32" t="s">
        <v>1024</v>
      </c>
      <c r="D1117" s="12">
        <v>49759969</v>
      </c>
      <c r="E1117" s="38"/>
      <c r="F1117" s="17"/>
      <c r="G1117" s="16">
        <f t="shared" si="68"/>
        <v>227272.72727272726</v>
      </c>
    </row>
    <row r="1118" spans="1:7" x14ac:dyDescent="0.25">
      <c r="A1118" s="18">
        <v>10</v>
      </c>
      <c r="B1118" s="38"/>
      <c r="C1118" s="32" t="s">
        <v>1025</v>
      </c>
      <c r="D1118" s="12">
        <v>57401421</v>
      </c>
      <c r="E1118" s="38"/>
      <c r="F1118" s="17"/>
      <c r="G1118" s="16">
        <f t="shared" si="68"/>
        <v>227272.72727272726</v>
      </c>
    </row>
    <row r="1119" spans="1:7" x14ac:dyDescent="0.25">
      <c r="A1119" s="18">
        <v>11</v>
      </c>
      <c r="B1119" s="38"/>
      <c r="C1119" s="32" t="s">
        <v>1026</v>
      </c>
      <c r="D1119" s="12">
        <v>57402190</v>
      </c>
      <c r="E1119" s="38"/>
      <c r="F1119" s="17"/>
      <c r="G1119" s="16">
        <f t="shared" si="68"/>
        <v>227272.72727272726</v>
      </c>
    </row>
    <row r="1120" spans="1:7" x14ac:dyDescent="0.25">
      <c r="A1120" s="35" t="s">
        <v>7</v>
      </c>
      <c r="B1120" s="36"/>
      <c r="C1120" s="36"/>
      <c r="D1120" s="36"/>
      <c r="E1120" s="36"/>
      <c r="F1120" s="37"/>
      <c r="G1120" s="15">
        <f>SUM(G1109:G1119)</f>
        <v>2499999.9999999995</v>
      </c>
    </row>
    <row r="1121" spans="1:7" ht="30" x14ac:dyDescent="0.25">
      <c r="A1121" s="1" t="s">
        <v>5</v>
      </c>
      <c r="B1121" s="1" t="s">
        <v>0</v>
      </c>
      <c r="C1121" s="3" t="s">
        <v>3</v>
      </c>
      <c r="D1121" s="4" t="s">
        <v>9</v>
      </c>
      <c r="E1121" s="1" t="s">
        <v>1</v>
      </c>
      <c r="F1121" s="5" t="s">
        <v>2</v>
      </c>
      <c r="G1121" s="6" t="s">
        <v>4</v>
      </c>
    </row>
    <row r="1122" spans="1:7" x14ac:dyDescent="0.25">
      <c r="A1122" s="18">
        <v>1</v>
      </c>
      <c r="B1122" s="38" t="s">
        <v>1027</v>
      </c>
      <c r="C1122" s="32" t="s">
        <v>1028</v>
      </c>
      <c r="D1122" s="12">
        <v>26713214</v>
      </c>
      <c r="E1122" s="38" t="s">
        <v>1040</v>
      </c>
      <c r="F1122" s="17"/>
      <c r="G1122" s="16">
        <f t="shared" ref="G1122:G1135" si="69">2500000/14</f>
        <v>178571.42857142858</v>
      </c>
    </row>
    <row r="1123" spans="1:7" x14ac:dyDescent="0.25">
      <c r="A1123" s="18">
        <v>2</v>
      </c>
      <c r="B1123" s="38"/>
      <c r="C1123" s="32" t="s">
        <v>1029</v>
      </c>
      <c r="D1123" s="12">
        <v>32826799</v>
      </c>
      <c r="E1123" s="38"/>
      <c r="F1123" s="17"/>
      <c r="G1123" s="16">
        <f t="shared" si="69"/>
        <v>178571.42857142858</v>
      </c>
    </row>
    <row r="1124" spans="1:7" x14ac:dyDescent="0.25">
      <c r="A1124" s="18">
        <v>3</v>
      </c>
      <c r="B1124" s="38"/>
      <c r="C1124" s="32" t="s">
        <v>1030</v>
      </c>
      <c r="D1124" s="12">
        <v>57106353</v>
      </c>
      <c r="E1124" s="38"/>
      <c r="F1124" s="17"/>
      <c r="G1124" s="16">
        <f t="shared" si="69"/>
        <v>178571.42857142858</v>
      </c>
    </row>
    <row r="1125" spans="1:7" x14ac:dyDescent="0.25">
      <c r="A1125" s="18">
        <v>4</v>
      </c>
      <c r="B1125" s="38"/>
      <c r="C1125" s="32" t="s">
        <v>1031</v>
      </c>
      <c r="D1125" s="12">
        <v>12622286</v>
      </c>
      <c r="E1125" s="38"/>
      <c r="F1125" s="17"/>
      <c r="G1125" s="16">
        <f t="shared" si="69"/>
        <v>178571.42857142858</v>
      </c>
    </row>
    <row r="1126" spans="1:7" x14ac:dyDescent="0.25">
      <c r="A1126" s="18">
        <v>5</v>
      </c>
      <c r="B1126" s="38"/>
      <c r="C1126" s="32" t="s">
        <v>1032</v>
      </c>
      <c r="D1126" s="12">
        <v>12564262</v>
      </c>
      <c r="E1126" s="38"/>
      <c r="F1126" s="17"/>
      <c r="G1126" s="16">
        <f t="shared" si="69"/>
        <v>178571.42857142858</v>
      </c>
    </row>
    <row r="1127" spans="1:7" x14ac:dyDescent="0.25">
      <c r="A1127" s="18">
        <v>6</v>
      </c>
      <c r="B1127" s="38"/>
      <c r="C1127" s="32" t="s">
        <v>1033</v>
      </c>
      <c r="D1127" s="12">
        <v>39003829</v>
      </c>
      <c r="E1127" s="38"/>
      <c r="F1127" s="17"/>
      <c r="G1127" s="16">
        <f t="shared" si="69"/>
        <v>178571.42857142858</v>
      </c>
    </row>
    <row r="1128" spans="1:7" x14ac:dyDescent="0.25">
      <c r="A1128" s="18">
        <v>7</v>
      </c>
      <c r="B1128" s="38"/>
      <c r="C1128" s="32" t="s">
        <v>1034</v>
      </c>
      <c r="D1128" s="12">
        <v>39140961</v>
      </c>
      <c r="E1128" s="38"/>
      <c r="F1128" s="17"/>
      <c r="G1128" s="16">
        <f t="shared" si="69"/>
        <v>178571.42857142858</v>
      </c>
    </row>
    <row r="1129" spans="1:7" x14ac:dyDescent="0.25">
      <c r="A1129" s="18">
        <v>8</v>
      </c>
      <c r="B1129" s="38"/>
      <c r="C1129" s="32" t="s">
        <v>1035</v>
      </c>
      <c r="D1129" s="12">
        <v>12542274</v>
      </c>
      <c r="E1129" s="38"/>
      <c r="F1129" s="17"/>
      <c r="G1129" s="16">
        <f t="shared" si="69"/>
        <v>178571.42857142858</v>
      </c>
    </row>
    <row r="1130" spans="1:7" x14ac:dyDescent="0.25">
      <c r="A1130" s="18">
        <v>9</v>
      </c>
      <c r="B1130" s="38"/>
      <c r="C1130" s="32" t="s">
        <v>1036</v>
      </c>
      <c r="D1130" s="12">
        <v>7143337</v>
      </c>
      <c r="E1130" s="38"/>
      <c r="F1130" s="17"/>
      <c r="G1130" s="16">
        <f t="shared" si="69"/>
        <v>178571.42857142858</v>
      </c>
    </row>
    <row r="1131" spans="1:7" x14ac:dyDescent="0.25">
      <c r="A1131" s="18">
        <v>10</v>
      </c>
      <c r="B1131" s="38"/>
      <c r="C1131" s="32" t="s">
        <v>1037</v>
      </c>
      <c r="D1131" s="12">
        <v>26713101</v>
      </c>
      <c r="E1131" s="38"/>
      <c r="F1131" s="17"/>
      <c r="G1131" s="16">
        <f t="shared" si="69"/>
        <v>178571.42857142858</v>
      </c>
    </row>
    <row r="1132" spans="1:7" x14ac:dyDescent="0.25">
      <c r="A1132" s="18">
        <v>11</v>
      </c>
      <c r="B1132" s="38"/>
      <c r="C1132" s="32" t="s">
        <v>1038</v>
      </c>
      <c r="D1132" s="12">
        <v>39141567</v>
      </c>
      <c r="E1132" s="38"/>
      <c r="F1132" s="17"/>
      <c r="G1132" s="16">
        <f t="shared" si="69"/>
        <v>178571.42857142858</v>
      </c>
    </row>
    <row r="1133" spans="1:7" x14ac:dyDescent="0.25">
      <c r="A1133" s="18">
        <v>12</v>
      </c>
      <c r="B1133" s="38"/>
      <c r="C1133" s="32" t="s">
        <v>1039</v>
      </c>
      <c r="D1133" s="12">
        <v>85160097</v>
      </c>
      <c r="E1133" s="38"/>
      <c r="F1133" s="17"/>
      <c r="G1133" s="16">
        <f t="shared" si="69"/>
        <v>178571.42857142858</v>
      </c>
    </row>
    <row r="1134" spans="1:7" x14ac:dyDescent="0.25">
      <c r="A1134" s="18">
        <v>13</v>
      </c>
      <c r="B1134" s="38"/>
      <c r="C1134" s="32" t="s">
        <v>1040</v>
      </c>
      <c r="D1134" s="12">
        <v>57426885</v>
      </c>
      <c r="E1134" s="38"/>
      <c r="F1134" s="17"/>
      <c r="G1134" s="16">
        <f t="shared" si="69"/>
        <v>178571.42857142858</v>
      </c>
    </row>
    <row r="1135" spans="1:7" x14ac:dyDescent="0.25">
      <c r="A1135" s="18">
        <v>14</v>
      </c>
      <c r="B1135" s="38"/>
      <c r="C1135" s="32" t="s">
        <v>1041</v>
      </c>
      <c r="D1135" s="12">
        <v>19516740</v>
      </c>
      <c r="E1135" s="38"/>
      <c r="F1135" s="17"/>
      <c r="G1135" s="16">
        <f t="shared" si="69"/>
        <v>178571.42857142858</v>
      </c>
    </row>
    <row r="1136" spans="1:7" x14ac:dyDescent="0.25">
      <c r="A1136" s="35" t="s">
        <v>7</v>
      </c>
      <c r="B1136" s="36"/>
      <c r="C1136" s="36"/>
      <c r="D1136" s="36"/>
      <c r="E1136" s="36"/>
      <c r="F1136" s="37"/>
      <c r="G1136" s="15">
        <f>SUM(G1122:G1135)</f>
        <v>2500000.0000000005</v>
      </c>
    </row>
    <row r="1137" spans="1:7" ht="30" x14ac:dyDescent="0.25">
      <c r="A1137" s="1" t="s">
        <v>5</v>
      </c>
      <c r="B1137" s="1" t="s">
        <v>0</v>
      </c>
      <c r="C1137" s="3" t="s">
        <v>3</v>
      </c>
      <c r="D1137" s="4" t="s">
        <v>9</v>
      </c>
      <c r="E1137" s="1" t="s">
        <v>1</v>
      </c>
      <c r="F1137" s="5" t="s">
        <v>2</v>
      </c>
      <c r="G1137" s="6" t="s">
        <v>4</v>
      </c>
    </row>
    <row r="1138" spans="1:7" x14ac:dyDescent="0.25">
      <c r="A1138" s="18">
        <v>1</v>
      </c>
      <c r="B1138" s="38" t="s">
        <v>1042</v>
      </c>
      <c r="C1138" s="32" t="s">
        <v>1043</v>
      </c>
      <c r="D1138" s="12">
        <v>39056201</v>
      </c>
      <c r="E1138" s="38" t="s">
        <v>1043</v>
      </c>
      <c r="F1138" s="17"/>
      <c r="G1138" s="16">
        <f>2500000/4</f>
        <v>625000</v>
      </c>
    </row>
    <row r="1139" spans="1:7" x14ac:dyDescent="0.25">
      <c r="A1139" s="18">
        <v>2</v>
      </c>
      <c r="B1139" s="38"/>
      <c r="C1139" s="32" t="s">
        <v>1044</v>
      </c>
      <c r="D1139" s="12">
        <v>7628527</v>
      </c>
      <c r="E1139" s="38"/>
      <c r="F1139" s="17"/>
      <c r="G1139" s="16">
        <f>2500000/4</f>
        <v>625000</v>
      </c>
    </row>
    <row r="1140" spans="1:7" x14ac:dyDescent="0.25">
      <c r="A1140" s="18">
        <v>3</v>
      </c>
      <c r="B1140" s="38"/>
      <c r="C1140" s="32" t="s">
        <v>1045</v>
      </c>
      <c r="D1140" s="12">
        <v>57466494</v>
      </c>
      <c r="E1140" s="38"/>
      <c r="F1140" s="17"/>
      <c r="G1140" s="16">
        <f>2500000/4</f>
        <v>625000</v>
      </c>
    </row>
    <row r="1141" spans="1:7" x14ac:dyDescent="0.25">
      <c r="A1141" s="18">
        <v>4</v>
      </c>
      <c r="B1141" s="38"/>
      <c r="C1141" s="32" t="s">
        <v>1046</v>
      </c>
      <c r="D1141" s="12">
        <v>36721264</v>
      </c>
      <c r="E1141" s="38"/>
      <c r="F1141" s="17"/>
      <c r="G1141" s="16">
        <f>2500000/4</f>
        <v>625000</v>
      </c>
    </row>
    <row r="1142" spans="1:7" x14ac:dyDescent="0.25">
      <c r="A1142" s="35" t="s">
        <v>7</v>
      </c>
      <c r="B1142" s="36"/>
      <c r="C1142" s="36"/>
      <c r="D1142" s="36"/>
      <c r="E1142" s="36"/>
      <c r="F1142" s="37"/>
      <c r="G1142" s="15">
        <f>SUM(G1138:G1141)</f>
        <v>2500000</v>
      </c>
    </row>
    <row r="1143" spans="1:7" ht="30" x14ac:dyDescent="0.25">
      <c r="A1143" s="1" t="s">
        <v>5</v>
      </c>
      <c r="B1143" s="1" t="s">
        <v>0</v>
      </c>
      <c r="C1143" s="3" t="s">
        <v>3</v>
      </c>
      <c r="D1143" s="4" t="s">
        <v>9</v>
      </c>
      <c r="E1143" s="1" t="s">
        <v>1</v>
      </c>
      <c r="F1143" s="5" t="s">
        <v>2</v>
      </c>
      <c r="G1143" s="6" t="s">
        <v>4</v>
      </c>
    </row>
    <row r="1144" spans="1:7" x14ac:dyDescent="0.25">
      <c r="A1144" s="18">
        <v>1</v>
      </c>
      <c r="B1144" s="38" t="s">
        <v>1047</v>
      </c>
      <c r="C1144" s="32" t="s">
        <v>1048</v>
      </c>
      <c r="D1144" s="12">
        <v>36668098</v>
      </c>
      <c r="E1144" s="38" t="s">
        <v>1053</v>
      </c>
      <c r="F1144" s="17"/>
      <c r="G1144" s="16">
        <f t="shared" ref="G1144:G1153" si="70">2500000/10</f>
        <v>250000</v>
      </c>
    </row>
    <row r="1145" spans="1:7" x14ac:dyDescent="0.25">
      <c r="A1145" s="18">
        <v>2</v>
      </c>
      <c r="B1145" s="38"/>
      <c r="C1145" s="32" t="s">
        <v>1049</v>
      </c>
      <c r="D1145" s="12">
        <v>3769392</v>
      </c>
      <c r="E1145" s="38"/>
      <c r="F1145" s="17"/>
      <c r="G1145" s="16">
        <f t="shared" si="70"/>
        <v>250000</v>
      </c>
    </row>
    <row r="1146" spans="1:7" x14ac:dyDescent="0.25">
      <c r="A1146" s="18">
        <v>3</v>
      </c>
      <c r="B1146" s="38"/>
      <c r="C1146" s="32" t="s">
        <v>1050</v>
      </c>
      <c r="D1146" s="12">
        <v>55245813</v>
      </c>
      <c r="E1146" s="38"/>
      <c r="F1146" s="17"/>
      <c r="G1146" s="16">
        <f t="shared" si="70"/>
        <v>250000</v>
      </c>
    </row>
    <row r="1147" spans="1:7" x14ac:dyDescent="0.25">
      <c r="A1147" s="18">
        <v>4</v>
      </c>
      <c r="B1147" s="38"/>
      <c r="C1147" s="32" t="s">
        <v>1051</v>
      </c>
      <c r="D1147" s="12">
        <v>32680664</v>
      </c>
      <c r="E1147" s="38"/>
      <c r="F1147" s="17"/>
      <c r="G1147" s="16">
        <f t="shared" si="70"/>
        <v>250000</v>
      </c>
    </row>
    <row r="1148" spans="1:7" x14ac:dyDescent="0.25">
      <c r="A1148" s="18">
        <v>5</v>
      </c>
      <c r="B1148" s="38"/>
      <c r="C1148" s="32" t="s">
        <v>1052</v>
      </c>
      <c r="D1148" s="12">
        <v>57115900</v>
      </c>
      <c r="E1148" s="38"/>
      <c r="F1148" s="17"/>
      <c r="G1148" s="16">
        <f t="shared" si="70"/>
        <v>250000</v>
      </c>
    </row>
    <row r="1149" spans="1:7" x14ac:dyDescent="0.25">
      <c r="A1149" s="18">
        <v>6</v>
      </c>
      <c r="B1149" s="38"/>
      <c r="C1149" s="32" t="s">
        <v>1053</v>
      </c>
      <c r="D1149" s="12">
        <v>22467537</v>
      </c>
      <c r="E1149" s="38"/>
      <c r="F1149" s="17"/>
      <c r="G1149" s="16">
        <f t="shared" si="70"/>
        <v>250000</v>
      </c>
    </row>
    <row r="1150" spans="1:7" x14ac:dyDescent="0.25">
      <c r="A1150" s="18">
        <v>7</v>
      </c>
      <c r="B1150" s="38"/>
      <c r="C1150" s="32" t="s">
        <v>1054</v>
      </c>
      <c r="D1150" s="12">
        <v>26910088</v>
      </c>
      <c r="E1150" s="38"/>
      <c r="F1150" s="17"/>
      <c r="G1150" s="16">
        <f t="shared" si="70"/>
        <v>250000</v>
      </c>
    </row>
    <row r="1151" spans="1:7" x14ac:dyDescent="0.25">
      <c r="A1151" s="18">
        <v>8</v>
      </c>
      <c r="B1151" s="38"/>
      <c r="C1151" s="32" t="s">
        <v>1055</v>
      </c>
      <c r="D1151" s="12">
        <v>22476732</v>
      </c>
      <c r="E1151" s="38"/>
      <c r="F1151" s="17"/>
      <c r="G1151" s="16">
        <f t="shared" si="70"/>
        <v>250000</v>
      </c>
    </row>
    <row r="1152" spans="1:7" x14ac:dyDescent="0.25">
      <c r="A1152" s="18">
        <v>9</v>
      </c>
      <c r="B1152" s="38"/>
      <c r="C1152" s="32" t="s">
        <v>1056</v>
      </c>
      <c r="D1152" s="12">
        <v>22527411</v>
      </c>
      <c r="E1152" s="38"/>
      <c r="F1152" s="17"/>
      <c r="G1152" s="16">
        <f t="shared" si="70"/>
        <v>250000</v>
      </c>
    </row>
    <row r="1153" spans="1:7" x14ac:dyDescent="0.25">
      <c r="A1153" s="18">
        <v>10</v>
      </c>
      <c r="B1153" s="38"/>
      <c r="C1153" s="32" t="s">
        <v>1057</v>
      </c>
      <c r="D1153" s="12">
        <v>32706030</v>
      </c>
      <c r="E1153" s="38"/>
      <c r="F1153" s="17"/>
      <c r="G1153" s="16">
        <f t="shared" si="70"/>
        <v>250000</v>
      </c>
    </row>
    <row r="1154" spans="1:7" x14ac:dyDescent="0.25">
      <c r="A1154" s="35" t="s">
        <v>7</v>
      </c>
      <c r="B1154" s="36"/>
      <c r="C1154" s="36"/>
      <c r="D1154" s="36"/>
      <c r="E1154" s="36"/>
      <c r="F1154" s="37"/>
      <c r="G1154" s="15">
        <f>SUM(G1144:G1153)</f>
        <v>2500000</v>
      </c>
    </row>
    <row r="1155" spans="1:7" ht="30" x14ac:dyDescent="0.25">
      <c r="A1155" s="1" t="s">
        <v>5</v>
      </c>
      <c r="B1155" s="1" t="s">
        <v>0</v>
      </c>
      <c r="C1155" s="3" t="s">
        <v>3</v>
      </c>
      <c r="D1155" s="4" t="s">
        <v>9</v>
      </c>
      <c r="E1155" s="1" t="s">
        <v>1</v>
      </c>
      <c r="F1155" s="5" t="s">
        <v>2</v>
      </c>
      <c r="G1155" s="6" t="s">
        <v>4</v>
      </c>
    </row>
    <row r="1156" spans="1:7" x14ac:dyDescent="0.25">
      <c r="A1156" s="18">
        <v>1</v>
      </c>
      <c r="B1156" s="38" t="s">
        <v>1058</v>
      </c>
      <c r="C1156" s="32" t="s">
        <v>1059</v>
      </c>
      <c r="D1156" s="12">
        <v>9271564</v>
      </c>
      <c r="E1156" s="38" t="s">
        <v>1059</v>
      </c>
      <c r="F1156" s="17"/>
      <c r="G1156" s="16">
        <f t="shared" ref="G1156:G1174" si="71">2500000/19</f>
        <v>131578.94736842104</v>
      </c>
    </row>
    <row r="1157" spans="1:7" x14ac:dyDescent="0.25">
      <c r="A1157" s="18">
        <v>2</v>
      </c>
      <c r="B1157" s="38"/>
      <c r="C1157" s="32" t="s">
        <v>1060</v>
      </c>
      <c r="D1157" s="12">
        <v>33218225</v>
      </c>
      <c r="E1157" s="38"/>
      <c r="F1157" s="17"/>
      <c r="G1157" s="16">
        <f t="shared" si="71"/>
        <v>131578.94736842104</v>
      </c>
    </row>
    <row r="1158" spans="1:7" x14ac:dyDescent="0.25">
      <c r="A1158" s="18">
        <v>3</v>
      </c>
      <c r="B1158" s="38"/>
      <c r="C1158" s="32" t="s">
        <v>1061</v>
      </c>
      <c r="D1158" s="12">
        <v>9268170</v>
      </c>
      <c r="E1158" s="38"/>
      <c r="F1158" s="17"/>
      <c r="G1158" s="16">
        <f t="shared" si="71"/>
        <v>131578.94736842104</v>
      </c>
    </row>
    <row r="1159" spans="1:7" x14ac:dyDescent="0.25">
      <c r="A1159" s="18">
        <v>4</v>
      </c>
      <c r="B1159" s="38"/>
      <c r="C1159" s="34" t="s">
        <v>1062</v>
      </c>
      <c r="D1159" s="12">
        <v>33218418</v>
      </c>
      <c r="E1159" s="38"/>
      <c r="F1159" s="17"/>
      <c r="G1159" s="16">
        <f t="shared" si="71"/>
        <v>131578.94736842104</v>
      </c>
    </row>
    <row r="1160" spans="1:7" x14ac:dyDescent="0.25">
      <c r="A1160" s="18">
        <v>5</v>
      </c>
      <c r="B1160" s="38"/>
      <c r="C1160" s="32" t="s">
        <v>1063</v>
      </c>
      <c r="D1160" s="12">
        <v>33213921</v>
      </c>
      <c r="E1160" s="38"/>
      <c r="F1160" s="17"/>
      <c r="G1160" s="16">
        <f t="shared" si="71"/>
        <v>131578.94736842104</v>
      </c>
    </row>
    <row r="1161" spans="1:7" x14ac:dyDescent="0.25">
      <c r="A1161" s="18">
        <v>6</v>
      </c>
      <c r="B1161" s="38"/>
      <c r="C1161" s="32" t="s">
        <v>1064</v>
      </c>
      <c r="D1161" s="12">
        <v>26894526</v>
      </c>
      <c r="E1161" s="38"/>
      <c r="F1161" s="17"/>
      <c r="G1161" s="16">
        <f t="shared" si="71"/>
        <v>131578.94736842104</v>
      </c>
    </row>
    <row r="1162" spans="1:7" x14ac:dyDescent="0.25">
      <c r="A1162" s="18">
        <v>7</v>
      </c>
      <c r="B1162" s="38"/>
      <c r="C1162" s="32" t="s">
        <v>1065</v>
      </c>
      <c r="D1162" s="12">
        <v>26884420</v>
      </c>
      <c r="E1162" s="38"/>
      <c r="F1162" s="17"/>
      <c r="G1162" s="16">
        <f t="shared" si="71"/>
        <v>131578.94736842104</v>
      </c>
    </row>
    <row r="1163" spans="1:7" x14ac:dyDescent="0.25">
      <c r="A1163" s="18">
        <v>8</v>
      </c>
      <c r="B1163" s="38"/>
      <c r="C1163" s="32" t="s">
        <v>1066</v>
      </c>
      <c r="D1163" s="12">
        <v>33213768</v>
      </c>
      <c r="E1163" s="38"/>
      <c r="F1163" s="17"/>
      <c r="G1163" s="16">
        <f t="shared" si="71"/>
        <v>131578.94736842104</v>
      </c>
    </row>
    <row r="1164" spans="1:7" x14ac:dyDescent="0.25">
      <c r="A1164" s="18">
        <v>9</v>
      </c>
      <c r="B1164" s="38"/>
      <c r="C1164" s="32" t="s">
        <v>1067</v>
      </c>
      <c r="D1164" s="12">
        <v>85452639</v>
      </c>
      <c r="E1164" s="38"/>
      <c r="F1164" s="17"/>
      <c r="G1164" s="16">
        <f t="shared" si="71"/>
        <v>131578.94736842104</v>
      </c>
    </row>
    <row r="1165" spans="1:7" x14ac:dyDescent="0.25">
      <c r="A1165" s="18">
        <v>10</v>
      </c>
      <c r="B1165" s="38"/>
      <c r="C1165" s="32" t="s">
        <v>1068</v>
      </c>
      <c r="D1165" s="12">
        <v>19767285</v>
      </c>
      <c r="E1165" s="38"/>
      <c r="F1165" s="17"/>
      <c r="G1165" s="16">
        <f t="shared" si="71"/>
        <v>131578.94736842104</v>
      </c>
    </row>
    <row r="1166" spans="1:7" x14ac:dyDescent="0.25">
      <c r="A1166" s="18">
        <v>11</v>
      </c>
      <c r="B1166" s="38"/>
      <c r="C1166" s="32" t="s">
        <v>1069</v>
      </c>
      <c r="D1166" s="12">
        <v>72154569</v>
      </c>
      <c r="E1166" s="38"/>
      <c r="F1166" s="17"/>
      <c r="G1166" s="16">
        <f t="shared" si="71"/>
        <v>131578.94736842104</v>
      </c>
    </row>
    <row r="1167" spans="1:7" x14ac:dyDescent="0.25">
      <c r="A1167" s="18">
        <v>12</v>
      </c>
      <c r="B1167" s="38"/>
      <c r="C1167" s="32" t="s">
        <v>1070</v>
      </c>
      <c r="D1167" s="12">
        <v>9264500</v>
      </c>
      <c r="E1167" s="38"/>
      <c r="F1167" s="17"/>
      <c r="G1167" s="16">
        <f t="shared" si="71"/>
        <v>131578.94736842104</v>
      </c>
    </row>
    <row r="1168" spans="1:7" x14ac:dyDescent="0.25">
      <c r="A1168" s="18">
        <v>13</v>
      </c>
      <c r="B1168" s="38"/>
      <c r="C1168" s="32" t="s">
        <v>1071</v>
      </c>
      <c r="D1168" s="12">
        <v>9273638</v>
      </c>
      <c r="E1168" s="38"/>
      <c r="F1168" s="17"/>
      <c r="G1168" s="16">
        <f t="shared" si="71"/>
        <v>131578.94736842104</v>
      </c>
    </row>
    <row r="1169" spans="1:7" x14ac:dyDescent="0.25">
      <c r="A1169" s="18">
        <v>14</v>
      </c>
      <c r="B1169" s="38"/>
      <c r="C1169" s="32" t="s">
        <v>1072</v>
      </c>
      <c r="D1169" s="12">
        <v>19768316</v>
      </c>
      <c r="E1169" s="38"/>
      <c r="F1169" s="17"/>
      <c r="G1169" s="16">
        <f t="shared" si="71"/>
        <v>131578.94736842104</v>
      </c>
    </row>
    <row r="1170" spans="1:7" x14ac:dyDescent="0.25">
      <c r="A1170" s="18">
        <v>15</v>
      </c>
      <c r="B1170" s="38"/>
      <c r="C1170" s="32" t="s">
        <v>1073</v>
      </c>
      <c r="D1170" s="12">
        <v>33216098</v>
      </c>
      <c r="E1170" s="38"/>
      <c r="F1170" s="17"/>
      <c r="G1170" s="16">
        <f t="shared" si="71"/>
        <v>131578.94736842104</v>
      </c>
    </row>
    <row r="1171" spans="1:7" x14ac:dyDescent="0.25">
      <c r="A1171" s="18">
        <v>16</v>
      </c>
      <c r="B1171" s="38"/>
      <c r="C1171" s="32" t="s">
        <v>1074</v>
      </c>
      <c r="D1171" s="12">
        <v>49764028</v>
      </c>
      <c r="E1171" s="38"/>
      <c r="F1171" s="17"/>
      <c r="G1171" s="16">
        <f t="shared" si="71"/>
        <v>131578.94736842104</v>
      </c>
    </row>
    <row r="1172" spans="1:7" x14ac:dyDescent="0.25">
      <c r="A1172" s="18">
        <v>17</v>
      </c>
      <c r="B1172" s="38"/>
      <c r="C1172" s="32" t="s">
        <v>1075</v>
      </c>
      <c r="D1172" s="12">
        <v>9264779</v>
      </c>
      <c r="E1172" s="38"/>
      <c r="F1172" s="17"/>
      <c r="G1172" s="16">
        <f t="shared" si="71"/>
        <v>131578.94736842104</v>
      </c>
    </row>
    <row r="1173" spans="1:7" x14ac:dyDescent="0.25">
      <c r="A1173" s="18">
        <v>18</v>
      </c>
      <c r="B1173" s="38"/>
      <c r="C1173" s="32" t="s">
        <v>1076</v>
      </c>
      <c r="D1173" s="12">
        <v>33217082</v>
      </c>
      <c r="E1173" s="38"/>
      <c r="F1173" s="17"/>
      <c r="G1173" s="16">
        <f t="shared" si="71"/>
        <v>131578.94736842104</v>
      </c>
    </row>
    <row r="1174" spans="1:7" x14ac:dyDescent="0.25">
      <c r="A1174" s="18">
        <v>19</v>
      </c>
      <c r="B1174" s="38"/>
      <c r="C1174" s="32" t="s">
        <v>1077</v>
      </c>
      <c r="D1174" s="12">
        <v>33221149</v>
      </c>
      <c r="E1174" s="38"/>
      <c r="F1174" s="17"/>
      <c r="G1174" s="16">
        <f t="shared" si="71"/>
        <v>131578.94736842104</v>
      </c>
    </row>
    <row r="1175" spans="1:7" x14ac:dyDescent="0.25">
      <c r="A1175" s="35" t="s">
        <v>7</v>
      </c>
      <c r="B1175" s="36"/>
      <c r="C1175" s="36"/>
      <c r="D1175" s="36"/>
      <c r="E1175" s="36"/>
      <c r="F1175" s="37"/>
      <c r="G1175" s="15">
        <f>SUM(G1156:G1174)</f>
        <v>2500000.0000000005</v>
      </c>
    </row>
    <row r="1176" spans="1:7" ht="30" x14ac:dyDescent="0.25">
      <c r="A1176" s="1" t="s">
        <v>5</v>
      </c>
      <c r="B1176" s="1" t="s">
        <v>0</v>
      </c>
      <c r="C1176" s="3" t="s">
        <v>3</v>
      </c>
      <c r="D1176" s="4" t="s">
        <v>9</v>
      </c>
      <c r="E1176" s="1" t="s">
        <v>1</v>
      </c>
      <c r="F1176" s="5" t="s">
        <v>2</v>
      </c>
      <c r="G1176" s="6" t="s">
        <v>4</v>
      </c>
    </row>
    <row r="1177" spans="1:7" x14ac:dyDescent="0.25">
      <c r="A1177" s="18">
        <v>1</v>
      </c>
      <c r="B1177" s="38" t="s">
        <v>1078</v>
      </c>
      <c r="C1177" s="32" t="s">
        <v>1079</v>
      </c>
      <c r="D1177" s="12">
        <v>26852614</v>
      </c>
      <c r="E1177" s="38" t="s">
        <v>1081</v>
      </c>
      <c r="F1177" s="17"/>
      <c r="G1177" s="16">
        <f>2500000/5</f>
        <v>500000</v>
      </c>
    </row>
    <row r="1178" spans="1:7" x14ac:dyDescent="0.25">
      <c r="A1178" s="18">
        <v>2</v>
      </c>
      <c r="B1178" s="38"/>
      <c r="C1178" s="32" t="s">
        <v>1080</v>
      </c>
      <c r="D1178" s="12">
        <v>12559818</v>
      </c>
      <c r="E1178" s="38"/>
      <c r="F1178" s="17"/>
      <c r="G1178" s="16">
        <f>2500000/5</f>
        <v>500000</v>
      </c>
    </row>
    <row r="1179" spans="1:7" x14ac:dyDescent="0.25">
      <c r="A1179" s="18">
        <v>3</v>
      </c>
      <c r="B1179" s="38"/>
      <c r="C1179" s="32" t="s">
        <v>1081</v>
      </c>
      <c r="D1179" s="12">
        <v>8723531</v>
      </c>
      <c r="E1179" s="38"/>
      <c r="F1179" s="17"/>
      <c r="G1179" s="16">
        <f>2500000/5</f>
        <v>500000</v>
      </c>
    </row>
    <row r="1180" spans="1:7" x14ac:dyDescent="0.25">
      <c r="A1180" s="18">
        <v>4</v>
      </c>
      <c r="B1180" s="38"/>
      <c r="C1180" s="32" t="s">
        <v>1082</v>
      </c>
      <c r="D1180" s="12">
        <v>57455461</v>
      </c>
      <c r="E1180" s="38"/>
      <c r="F1180" s="17"/>
      <c r="G1180" s="16">
        <f>2500000/5</f>
        <v>500000</v>
      </c>
    </row>
    <row r="1181" spans="1:7" x14ac:dyDescent="0.25">
      <c r="A1181" s="18">
        <v>5</v>
      </c>
      <c r="B1181" s="38"/>
      <c r="C1181" s="32" t="s">
        <v>1083</v>
      </c>
      <c r="D1181" s="12">
        <v>32642612</v>
      </c>
      <c r="E1181" s="38"/>
      <c r="F1181" s="17"/>
      <c r="G1181" s="16">
        <f>2500000/5</f>
        <v>500000</v>
      </c>
    </row>
    <row r="1182" spans="1:7" x14ac:dyDescent="0.25">
      <c r="A1182" s="35" t="s">
        <v>7</v>
      </c>
      <c r="B1182" s="36"/>
      <c r="C1182" s="36"/>
      <c r="D1182" s="36"/>
      <c r="E1182" s="36"/>
      <c r="F1182" s="37"/>
      <c r="G1182" s="15">
        <f>SUM(G1177:G1181)</f>
        <v>2500000</v>
      </c>
    </row>
    <row r="1183" spans="1:7" ht="30" x14ac:dyDescent="0.25">
      <c r="A1183" s="1" t="s">
        <v>5</v>
      </c>
      <c r="B1183" s="1" t="s">
        <v>0</v>
      </c>
      <c r="C1183" s="3" t="s">
        <v>3</v>
      </c>
      <c r="D1183" s="4" t="s">
        <v>9</v>
      </c>
      <c r="E1183" s="1" t="s">
        <v>1</v>
      </c>
      <c r="F1183" s="5" t="s">
        <v>2</v>
      </c>
      <c r="G1183" s="6" t="s">
        <v>4</v>
      </c>
    </row>
    <row r="1184" spans="1:7" x14ac:dyDescent="0.25">
      <c r="A1184" s="18">
        <v>1</v>
      </c>
      <c r="B1184" s="38" t="s">
        <v>1084</v>
      </c>
      <c r="C1184" s="32" t="s">
        <v>1085</v>
      </c>
      <c r="D1184" s="12">
        <v>60267518</v>
      </c>
      <c r="E1184" s="38" t="s">
        <v>1085</v>
      </c>
      <c r="F1184" s="17"/>
      <c r="G1184" s="16">
        <f>2500000/5</f>
        <v>500000</v>
      </c>
    </row>
    <row r="1185" spans="1:7" x14ac:dyDescent="0.25">
      <c r="A1185" s="18">
        <v>2</v>
      </c>
      <c r="B1185" s="38"/>
      <c r="C1185" s="32" t="s">
        <v>1086</v>
      </c>
      <c r="D1185" s="12">
        <v>39091166</v>
      </c>
      <c r="E1185" s="38"/>
      <c r="F1185" s="17"/>
      <c r="G1185" s="16">
        <f>2500000/5</f>
        <v>500000</v>
      </c>
    </row>
    <row r="1186" spans="1:7" x14ac:dyDescent="0.25">
      <c r="A1186" s="18">
        <v>3</v>
      </c>
      <c r="B1186" s="38"/>
      <c r="C1186" s="32" t="s">
        <v>1087</v>
      </c>
      <c r="D1186" s="12">
        <v>1082923432</v>
      </c>
      <c r="E1186" s="38"/>
      <c r="F1186" s="17"/>
      <c r="G1186" s="16">
        <f>2500000/5</f>
        <v>500000</v>
      </c>
    </row>
    <row r="1187" spans="1:7" x14ac:dyDescent="0.25">
      <c r="A1187" s="18">
        <v>4</v>
      </c>
      <c r="B1187" s="38"/>
      <c r="C1187" s="32" t="s">
        <v>1088</v>
      </c>
      <c r="D1187" s="12">
        <v>39091844</v>
      </c>
      <c r="E1187" s="38"/>
      <c r="F1187" s="17"/>
      <c r="G1187" s="16">
        <f>2500000/5</f>
        <v>500000</v>
      </c>
    </row>
    <row r="1188" spans="1:7" x14ac:dyDescent="0.25">
      <c r="A1188" s="18">
        <v>5</v>
      </c>
      <c r="B1188" s="38"/>
      <c r="C1188" s="32" t="s">
        <v>1089</v>
      </c>
      <c r="D1188" s="12">
        <v>39093181</v>
      </c>
      <c r="E1188" s="38"/>
      <c r="F1188" s="17"/>
      <c r="G1188" s="16">
        <f>2500000/5</f>
        <v>500000</v>
      </c>
    </row>
    <row r="1189" spans="1:7" x14ac:dyDescent="0.25">
      <c r="A1189" s="35" t="s">
        <v>7</v>
      </c>
      <c r="B1189" s="36"/>
      <c r="C1189" s="36"/>
      <c r="D1189" s="36"/>
      <c r="E1189" s="36"/>
      <c r="F1189" s="37"/>
      <c r="G1189" s="15">
        <f>SUM(G1184:G1188)</f>
        <v>2500000</v>
      </c>
    </row>
    <row r="1190" spans="1:7" ht="30" x14ac:dyDescent="0.25">
      <c r="A1190" s="1" t="s">
        <v>5</v>
      </c>
      <c r="B1190" s="1" t="s">
        <v>0</v>
      </c>
      <c r="C1190" s="3" t="s">
        <v>3</v>
      </c>
      <c r="D1190" s="4" t="s">
        <v>9</v>
      </c>
      <c r="E1190" s="1" t="s">
        <v>1</v>
      </c>
      <c r="F1190" s="5" t="s">
        <v>2</v>
      </c>
      <c r="G1190" s="6" t="s">
        <v>4</v>
      </c>
    </row>
    <row r="1191" spans="1:7" x14ac:dyDescent="0.25">
      <c r="A1191" s="18">
        <v>1</v>
      </c>
      <c r="B1191" s="38" t="s">
        <v>1090</v>
      </c>
      <c r="C1191" s="32" t="s">
        <v>1091</v>
      </c>
      <c r="D1191" s="12">
        <v>85040247</v>
      </c>
      <c r="E1191" s="38" t="s">
        <v>1091</v>
      </c>
      <c r="F1191" s="17"/>
      <c r="G1191" s="16">
        <f t="shared" ref="G1191:G1206" si="72">2500000/16</f>
        <v>156250</v>
      </c>
    </row>
    <row r="1192" spans="1:7" x14ac:dyDescent="0.25">
      <c r="A1192" s="18">
        <v>2</v>
      </c>
      <c r="B1192" s="38"/>
      <c r="C1192" s="32" t="s">
        <v>1092</v>
      </c>
      <c r="D1192" s="12">
        <v>45688968</v>
      </c>
      <c r="E1192" s="38"/>
      <c r="F1192" s="17"/>
      <c r="G1192" s="16">
        <f t="shared" si="72"/>
        <v>156250</v>
      </c>
    </row>
    <row r="1193" spans="1:7" x14ac:dyDescent="0.25">
      <c r="A1193" s="18">
        <v>3</v>
      </c>
      <c r="B1193" s="38"/>
      <c r="C1193" s="32" t="s">
        <v>1093</v>
      </c>
      <c r="D1193" s="12">
        <v>36505683</v>
      </c>
      <c r="E1193" s="38"/>
      <c r="F1193" s="17"/>
      <c r="G1193" s="16">
        <f t="shared" si="72"/>
        <v>156250</v>
      </c>
    </row>
    <row r="1194" spans="1:7" x14ac:dyDescent="0.25">
      <c r="A1194" s="18">
        <v>4</v>
      </c>
      <c r="B1194" s="38"/>
      <c r="C1194" s="34" t="s">
        <v>1094</v>
      </c>
      <c r="D1194" s="12">
        <v>41661601</v>
      </c>
      <c r="E1194" s="38"/>
      <c r="F1194" s="17"/>
      <c r="G1194" s="16">
        <f t="shared" si="72"/>
        <v>156250</v>
      </c>
    </row>
    <row r="1195" spans="1:7" x14ac:dyDescent="0.25">
      <c r="A1195" s="18">
        <v>5</v>
      </c>
      <c r="B1195" s="38"/>
      <c r="C1195" s="32" t="s">
        <v>1095</v>
      </c>
      <c r="D1195" s="12">
        <v>33208288</v>
      </c>
      <c r="E1195" s="38"/>
      <c r="F1195" s="17"/>
      <c r="G1195" s="16">
        <f t="shared" si="72"/>
        <v>156250</v>
      </c>
    </row>
    <row r="1196" spans="1:7" x14ac:dyDescent="0.25">
      <c r="A1196" s="18">
        <v>6</v>
      </c>
      <c r="B1196" s="38"/>
      <c r="C1196" s="32" t="s">
        <v>1096</v>
      </c>
      <c r="D1196" s="12">
        <v>32737577</v>
      </c>
      <c r="E1196" s="38"/>
      <c r="F1196" s="17"/>
      <c r="G1196" s="16">
        <f t="shared" si="72"/>
        <v>156250</v>
      </c>
    </row>
    <row r="1197" spans="1:7" x14ac:dyDescent="0.25">
      <c r="A1197" s="18">
        <v>7</v>
      </c>
      <c r="B1197" s="38"/>
      <c r="C1197" s="32" t="s">
        <v>1097</v>
      </c>
      <c r="D1197" s="12">
        <v>26906750</v>
      </c>
      <c r="E1197" s="38"/>
      <c r="F1197" s="17"/>
      <c r="G1197" s="16">
        <f t="shared" si="72"/>
        <v>156250</v>
      </c>
    </row>
    <row r="1198" spans="1:7" x14ac:dyDescent="0.25">
      <c r="A1198" s="18">
        <v>8</v>
      </c>
      <c r="B1198" s="38"/>
      <c r="C1198" s="32" t="s">
        <v>1098</v>
      </c>
      <c r="D1198" s="12">
        <v>33205411</v>
      </c>
      <c r="E1198" s="38"/>
      <c r="F1198" s="17"/>
      <c r="G1198" s="16">
        <f t="shared" si="72"/>
        <v>156250</v>
      </c>
    </row>
    <row r="1199" spans="1:7" x14ac:dyDescent="0.25">
      <c r="A1199" s="18">
        <v>9</v>
      </c>
      <c r="B1199" s="38"/>
      <c r="C1199" s="32" t="s">
        <v>1099</v>
      </c>
      <c r="D1199" s="12">
        <v>8566589</v>
      </c>
      <c r="E1199" s="38"/>
      <c r="F1199" s="17"/>
      <c r="G1199" s="16">
        <f t="shared" si="72"/>
        <v>156250</v>
      </c>
    </row>
    <row r="1200" spans="1:7" x14ac:dyDescent="0.25">
      <c r="A1200" s="18">
        <v>10</v>
      </c>
      <c r="B1200" s="38"/>
      <c r="C1200" s="32" t="s">
        <v>1100</v>
      </c>
      <c r="D1200" s="12">
        <v>33202072</v>
      </c>
      <c r="E1200" s="38"/>
      <c r="F1200" s="17"/>
      <c r="G1200" s="16">
        <f t="shared" si="72"/>
        <v>156250</v>
      </c>
    </row>
    <row r="1201" spans="1:7" x14ac:dyDescent="0.25">
      <c r="A1201" s="18">
        <v>11</v>
      </c>
      <c r="B1201" s="38"/>
      <c r="C1201" s="32" t="s">
        <v>1101</v>
      </c>
      <c r="D1201" s="12">
        <v>26901188</v>
      </c>
      <c r="E1201" s="38"/>
      <c r="F1201" s="17"/>
      <c r="G1201" s="16">
        <f t="shared" si="72"/>
        <v>156250</v>
      </c>
    </row>
    <row r="1202" spans="1:7" x14ac:dyDescent="0.25">
      <c r="A1202" s="18">
        <v>12</v>
      </c>
      <c r="B1202" s="38"/>
      <c r="C1202" s="32" t="s">
        <v>1102</v>
      </c>
      <c r="D1202" s="12">
        <v>73158388</v>
      </c>
      <c r="E1202" s="38"/>
      <c r="F1202" s="17"/>
      <c r="G1202" s="16">
        <f t="shared" si="72"/>
        <v>156250</v>
      </c>
    </row>
    <row r="1203" spans="1:7" x14ac:dyDescent="0.25">
      <c r="A1203" s="18">
        <v>13</v>
      </c>
      <c r="B1203" s="38"/>
      <c r="C1203" s="32" t="s">
        <v>1103</v>
      </c>
      <c r="D1203" s="12">
        <v>49772675</v>
      </c>
      <c r="E1203" s="38"/>
      <c r="F1203" s="17"/>
      <c r="G1203" s="16">
        <f t="shared" si="72"/>
        <v>156250</v>
      </c>
    </row>
    <row r="1204" spans="1:7" x14ac:dyDescent="0.25">
      <c r="A1204" s="18">
        <v>14</v>
      </c>
      <c r="B1204" s="38"/>
      <c r="C1204" s="32" t="s">
        <v>1104</v>
      </c>
      <c r="D1204" s="12">
        <v>85201603</v>
      </c>
      <c r="E1204" s="38"/>
      <c r="F1204" s="17"/>
      <c r="G1204" s="16">
        <f t="shared" si="72"/>
        <v>156250</v>
      </c>
    </row>
    <row r="1205" spans="1:7" x14ac:dyDescent="0.25">
      <c r="A1205" s="18">
        <v>15</v>
      </c>
      <c r="B1205" s="38"/>
      <c r="C1205" s="32" t="s">
        <v>1105</v>
      </c>
      <c r="D1205" s="12">
        <v>85480194</v>
      </c>
      <c r="E1205" s="38"/>
      <c r="F1205" s="17"/>
      <c r="G1205" s="16">
        <f t="shared" si="72"/>
        <v>156250</v>
      </c>
    </row>
    <row r="1206" spans="1:7" x14ac:dyDescent="0.25">
      <c r="A1206" s="18">
        <v>16</v>
      </c>
      <c r="B1206" s="38"/>
      <c r="C1206" s="32" t="s">
        <v>1106</v>
      </c>
      <c r="D1206" s="12">
        <v>33066029</v>
      </c>
      <c r="E1206" s="38"/>
      <c r="F1206" s="17"/>
      <c r="G1206" s="16">
        <f t="shared" si="72"/>
        <v>156250</v>
      </c>
    </row>
    <row r="1207" spans="1:7" x14ac:dyDescent="0.25">
      <c r="A1207" s="35" t="s">
        <v>7</v>
      </c>
      <c r="B1207" s="36"/>
      <c r="C1207" s="36"/>
      <c r="D1207" s="36"/>
      <c r="E1207" s="36"/>
      <c r="F1207" s="37"/>
      <c r="G1207" s="15">
        <f>SUM(G1191:G1206)</f>
        <v>2500000</v>
      </c>
    </row>
    <row r="1208" spans="1:7" ht="30" x14ac:dyDescent="0.25">
      <c r="A1208" s="1" t="s">
        <v>5</v>
      </c>
      <c r="B1208" s="1" t="s">
        <v>0</v>
      </c>
      <c r="C1208" s="3" t="s">
        <v>3</v>
      </c>
      <c r="D1208" s="4" t="s">
        <v>9</v>
      </c>
      <c r="E1208" s="1" t="s">
        <v>1</v>
      </c>
      <c r="F1208" s="5" t="s">
        <v>2</v>
      </c>
      <c r="G1208" s="6" t="s">
        <v>4</v>
      </c>
    </row>
    <row r="1209" spans="1:7" x14ac:dyDescent="0.25">
      <c r="A1209" s="18">
        <v>1</v>
      </c>
      <c r="B1209" s="38" t="s">
        <v>1107</v>
      </c>
      <c r="C1209" s="32" t="s">
        <v>1108</v>
      </c>
      <c r="D1209" s="12">
        <v>39014986</v>
      </c>
      <c r="E1209" s="38" t="s">
        <v>1109</v>
      </c>
      <c r="F1209" s="17"/>
      <c r="G1209" s="16">
        <f>2500000/4</f>
        <v>625000</v>
      </c>
    </row>
    <row r="1210" spans="1:7" x14ac:dyDescent="0.25">
      <c r="A1210" s="18">
        <v>2</v>
      </c>
      <c r="B1210" s="38"/>
      <c r="C1210" s="32" t="s">
        <v>1109</v>
      </c>
      <c r="D1210" s="12">
        <v>1085101412</v>
      </c>
      <c r="E1210" s="38"/>
      <c r="F1210" s="17"/>
      <c r="G1210" s="16">
        <f>2500000/4</f>
        <v>625000</v>
      </c>
    </row>
    <row r="1211" spans="1:7" x14ac:dyDescent="0.25">
      <c r="A1211" s="18">
        <v>3</v>
      </c>
      <c r="B1211" s="38"/>
      <c r="C1211" s="32" t="s">
        <v>1110</v>
      </c>
      <c r="D1211" s="12">
        <v>39020216</v>
      </c>
      <c r="E1211" s="38"/>
      <c r="F1211" s="17"/>
      <c r="G1211" s="16">
        <f>2500000/4</f>
        <v>625000</v>
      </c>
    </row>
    <row r="1212" spans="1:7" x14ac:dyDescent="0.25">
      <c r="A1212" s="18">
        <v>4</v>
      </c>
      <c r="B1212" s="38"/>
      <c r="C1212" s="32" t="s">
        <v>1111</v>
      </c>
      <c r="D1212" s="12">
        <v>45448917</v>
      </c>
      <c r="E1212" s="38"/>
      <c r="F1212" s="17"/>
      <c r="G1212" s="16">
        <f>2500000/4</f>
        <v>625000</v>
      </c>
    </row>
    <row r="1213" spans="1:7" x14ac:dyDescent="0.25">
      <c r="A1213" s="35" t="s">
        <v>7</v>
      </c>
      <c r="B1213" s="36"/>
      <c r="C1213" s="36"/>
      <c r="D1213" s="36"/>
      <c r="E1213" s="36"/>
      <c r="F1213" s="37"/>
      <c r="G1213" s="15">
        <f>SUM(G1209:G1212)</f>
        <v>2500000</v>
      </c>
    </row>
    <row r="1214" spans="1:7" ht="30" x14ac:dyDescent="0.25">
      <c r="A1214" s="1" t="s">
        <v>5</v>
      </c>
      <c r="B1214" s="1" t="s">
        <v>0</v>
      </c>
      <c r="C1214" s="3" t="s">
        <v>3</v>
      </c>
      <c r="D1214" s="4" t="s">
        <v>9</v>
      </c>
      <c r="E1214" s="1" t="s">
        <v>1</v>
      </c>
      <c r="F1214" s="5" t="s">
        <v>2</v>
      </c>
      <c r="G1214" s="6" t="s">
        <v>4</v>
      </c>
    </row>
    <row r="1215" spans="1:7" x14ac:dyDescent="0.25">
      <c r="A1215" s="18">
        <v>1</v>
      </c>
      <c r="B1215" s="38" t="s">
        <v>1112</v>
      </c>
      <c r="C1215" s="32" t="s">
        <v>1113</v>
      </c>
      <c r="D1215" s="12">
        <v>3907271</v>
      </c>
      <c r="E1215" s="38" t="s">
        <v>1128</v>
      </c>
      <c r="F1215" s="17"/>
      <c r="G1215" s="16">
        <f t="shared" ref="G1215:G1236" si="73">2500000/22</f>
        <v>113636.36363636363</v>
      </c>
    </row>
    <row r="1216" spans="1:7" x14ac:dyDescent="0.25">
      <c r="A1216" s="18">
        <v>2</v>
      </c>
      <c r="B1216" s="38"/>
      <c r="C1216" s="32" t="s">
        <v>1114</v>
      </c>
      <c r="D1216" s="12">
        <v>33223698</v>
      </c>
      <c r="E1216" s="38"/>
      <c r="F1216" s="17"/>
      <c r="G1216" s="16">
        <f t="shared" si="73"/>
        <v>113636.36363636363</v>
      </c>
    </row>
    <row r="1217" spans="1:7" x14ac:dyDescent="0.25">
      <c r="A1217" s="18">
        <v>3</v>
      </c>
      <c r="B1217" s="38"/>
      <c r="C1217" s="32" t="s">
        <v>1115</v>
      </c>
      <c r="D1217" s="12">
        <v>12603413</v>
      </c>
      <c r="E1217" s="38"/>
      <c r="F1217" s="17"/>
      <c r="G1217" s="16">
        <f t="shared" si="73"/>
        <v>113636.36363636363</v>
      </c>
    </row>
    <row r="1218" spans="1:7" x14ac:dyDescent="0.25">
      <c r="A1218" s="18">
        <v>4</v>
      </c>
      <c r="B1218" s="38"/>
      <c r="C1218" s="32" t="s">
        <v>1116</v>
      </c>
      <c r="D1218" s="12">
        <v>26884740</v>
      </c>
      <c r="E1218" s="38"/>
      <c r="F1218" s="17"/>
      <c r="G1218" s="16">
        <f t="shared" si="73"/>
        <v>113636.36363636363</v>
      </c>
    </row>
    <row r="1219" spans="1:7" x14ac:dyDescent="0.25">
      <c r="A1219" s="18">
        <v>5</v>
      </c>
      <c r="B1219" s="38"/>
      <c r="C1219" s="32" t="s">
        <v>1117</v>
      </c>
      <c r="D1219" s="12">
        <v>5097750</v>
      </c>
      <c r="E1219" s="38"/>
      <c r="F1219" s="17"/>
      <c r="G1219" s="16">
        <f t="shared" si="73"/>
        <v>113636.36363636363</v>
      </c>
    </row>
    <row r="1220" spans="1:7" x14ac:dyDescent="0.25">
      <c r="A1220" s="18">
        <v>6</v>
      </c>
      <c r="B1220" s="38"/>
      <c r="C1220" s="32" t="s">
        <v>1118</v>
      </c>
      <c r="D1220" s="12">
        <v>5108288</v>
      </c>
      <c r="E1220" s="38"/>
      <c r="F1220" s="17"/>
      <c r="G1220" s="16">
        <f t="shared" si="73"/>
        <v>113636.36363636363</v>
      </c>
    </row>
    <row r="1221" spans="1:7" x14ac:dyDescent="0.25">
      <c r="A1221" s="18">
        <v>7</v>
      </c>
      <c r="B1221" s="38"/>
      <c r="C1221" s="32" t="s">
        <v>1119</v>
      </c>
      <c r="D1221" s="12">
        <v>5097538</v>
      </c>
      <c r="E1221" s="38"/>
      <c r="F1221" s="17"/>
      <c r="G1221" s="16">
        <f t="shared" si="73"/>
        <v>113636.36363636363</v>
      </c>
    </row>
    <row r="1222" spans="1:7" x14ac:dyDescent="0.25">
      <c r="A1222" s="18">
        <v>8</v>
      </c>
      <c r="B1222" s="38"/>
      <c r="C1222" s="32" t="s">
        <v>1120</v>
      </c>
      <c r="D1222" s="12">
        <v>9271655</v>
      </c>
      <c r="E1222" s="38"/>
      <c r="F1222" s="17"/>
      <c r="G1222" s="16">
        <f t="shared" si="73"/>
        <v>113636.36363636363</v>
      </c>
    </row>
    <row r="1223" spans="1:7" x14ac:dyDescent="0.25">
      <c r="A1223" s="18">
        <v>9</v>
      </c>
      <c r="B1223" s="38"/>
      <c r="C1223" s="32" t="s">
        <v>1121</v>
      </c>
      <c r="D1223" s="12">
        <v>9274326</v>
      </c>
      <c r="E1223" s="38"/>
      <c r="F1223" s="17"/>
      <c r="G1223" s="16">
        <f t="shared" si="73"/>
        <v>113636.36363636363</v>
      </c>
    </row>
    <row r="1224" spans="1:7" x14ac:dyDescent="0.25">
      <c r="A1224" s="18">
        <v>10</v>
      </c>
      <c r="B1224" s="38"/>
      <c r="C1224" s="32" t="s">
        <v>1122</v>
      </c>
      <c r="D1224" s="12">
        <v>85015053</v>
      </c>
      <c r="E1224" s="38"/>
      <c r="F1224" s="17"/>
      <c r="G1224" s="16">
        <f t="shared" si="73"/>
        <v>113636.36363636363</v>
      </c>
    </row>
    <row r="1225" spans="1:7" x14ac:dyDescent="0.25">
      <c r="A1225" s="18">
        <v>11</v>
      </c>
      <c r="B1225" s="38"/>
      <c r="C1225" s="32" t="s">
        <v>1123</v>
      </c>
      <c r="D1225" s="12">
        <v>9271819</v>
      </c>
      <c r="E1225" s="38"/>
      <c r="F1225" s="17"/>
      <c r="G1225" s="16">
        <f t="shared" si="73"/>
        <v>113636.36363636363</v>
      </c>
    </row>
    <row r="1226" spans="1:7" x14ac:dyDescent="0.25">
      <c r="A1226" s="18">
        <v>12</v>
      </c>
      <c r="B1226" s="38"/>
      <c r="C1226" s="32" t="s">
        <v>1124</v>
      </c>
      <c r="D1226" s="12">
        <v>33221731</v>
      </c>
      <c r="E1226" s="38"/>
      <c r="F1226" s="17"/>
      <c r="G1226" s="16">
        <f t="shared" si="73"/>
        <v>113636.36363636363</v>
      </c>
    </row>
    <row r="1227" spans="1:7" x14ac:dyDescent="0.25">
      <c r="A1227" s="18">
        <v>13</v>
      </c>
      <c r="B1227" s="38"/>
      <c r="C1227" s="32" t="s">
        <v>1125</v>
      </c>
      <c r="D1227" s="12">
        <v>1052952989</v>
      </c>
      <c r="E1227" s="38"/>
      <c r="F1227" s="17"/>
      <c r="G1227" s="16">
        <f t="shared" si="73"/>
        <v>113636.36363636363</v>
      </c>
    </row>
    <row r="1228" spans="1:7" x14ac:dyDescent="0.25">
      <c r="A1228" s="18">
        <v>14</v>
      </c>
      <c r="B1228" s="38"/>
      <c r="C1228" s="32" t="s">
        <v>1126</v>
      </c>
      <c r="D1228" s="12">
        <v>19767220</v>
      </c>
      <c r="E1228" s="38"/>
      <c r="F1228" s="17"/>
      <c r="G1228" s="16">
        <f t="shared" si="73"/>
        <v>113636.36363636363</v>
      </c>
    </row>
    <row r="1229" spans="1:7" x14ac:dyDescent="0.25">
      <c r="A1229" s="18">
        <v>15</v>
      </c>
      <c r="B1229" s="38"/>
      <c r="C1229" s="32" t="s">
        <v>1127</v>
      </c>
      <c r="D1229" s="12">
        <v>12545916</v>
      </c>
      <c r="E1229" s="38"/>
      <c r="F1229" s="17"/>
      <c r="G1229" s="16">
        <f t="shared" si="73"/>
        <v>113636.36363636363</v>
      </c>
    </row>
    <row r="1230" spans="1:7" x14ac:dyDescent="0.25">
      <c r="A1230" s="18">
        <v>16</v>
      </c>
      <c r="B1230" s="38"/>
      <c r="C1230" s="32" t="s">
        <v>1128</v>
      </c>
      <c r="D1230" s="12">
        <v>36577359</v>
      </c>
      <c r="E1230" s="38"/>
      <c r="F1230" s="17"/>
      <c r="G1230" s="16">
        <f t="shared" si="73"/>
        <v>113636.36363636363</v>
      </c>
    </row>
    <row r="1231" spans="1:7" x14ac:dyDescent="0.25">
      <c r="A1231" s="18">
        <v>17</v>
      </c>
      <c r="B1231" s="38"/>
      <c r="C1231" s="32" t="s">
        <v>1129</v>
      </c>
      <c r="D1231" s="12">
        <v>92543661</v>
      </c>
      <c r="E1231" s="38"/>
      <c r="F1231" s="17"/>
      <c r="G1231" s="16">
        <f t="shared" si="73"/>
        <v>113636.36363636363</v>
      </c>
    </row>
    <row r="1232" spans="1:7" x14ac:dyDescent="0.25">
      <c r="A1232" s="18">
        <v>18</v>
      </c>
      <c r="B1232" s="38"/>
      <c r="C1232" s="32" t="s">
        <v>1130</v>
      </c>
      <c r="D1232" s="12">
        <v>33216744</v>
      </c>
      <c r="E1232" s="38"/>
      <c r="F1232" s="17"/>
      <c r="G1232" s="16">
        <f t="shared" si="73"/>
        <v>113636.36363636363</v>
      </c>
    </row>
    <row r="1233" spans="1:7" x14ac:dyDescent="0.25">
      <c r="A1233" s="18">
        <v>19</v>
      </c>
      <c r="B1233" s="38"/>
      <c r="C1233" s="32" t="s">
        <v>1131</v>
      </c>
      <c r="D1233" s="12">
        <v>9267377</v>
      </c>
      <c r="E1233" s="38"/>
      <c r="F1233" s="17"/>
      <c r="G1233" s="16">
        <f t="shared" si="73"/>
        <v>113636.36363636363</v>
      </c>
    </row>
    <row r="1234" spans="1:7" x14ac:dyDescent="0.25">
      <c r="A1234" s="18">
        <v>20</v>
      </c>
      <c r="B1234" s="38"/>
      <c r="C1234" s="32" t="s">
        <v>1132</v>
      </c>
      <c r="D1234" s="12">
        <v>36576124</v>
      </c>
      <c r="E1234" s="38"/>
      <c r="F1234" s="17"/>
      <c r="G1234" s="16">
        <f t="shared" si="73"/>
        <v>113636.36363636363</v>
      </c>
    </row>
    <row r="1235" spans="1:7" x14ac:dyDescent="0.25">
      <c r="A1235" s="18">
        <v>21</v>
      </c>
      <c r="B1235" s="38"/>
      <c r="C1235" s="32" t="s">
        <v>1133</v>
      </c>
      <c r="D1235" s="12">
        <v>9272691</v>
      </c>
      <c r="E1235" s="38"/>
      <c r="F1235" s="17"/>
      <c r="G1235" s="16">
        <f t="shared" si="73"/>
        <v>113636.36363636363</v>
      </c>
    </row>
    <row r="1236" spans="1:7" x14ac:dyDescent="0.25">
      <c r="A1236" s="18">
        <v>22</v>
      </c>
      <c r="B1236" s="38"/>
      <c r="C1236" s="32" t="s">
        <v>1134</v>
      </c>
      <c r="D1236" s="12">
        <v>1051656739</v>
      </c>
      <c r="E1236" s="38"/>
      <c r="F1236" s="17"/>
      <c r="G1236" s="16">
        <f t="shared" si="73"/>
        <v>113636.36363636363</v>
      </c>
    </row>
    <row r="1237" spans="1:7" x14ac:dyDescent="0.25">
      <c r="A1237" s="35" t="s">
        <v>7</v>
      </c>
      <c r="B1237" s="36"/>
      <c r="C1237" s="36"/>
      <c r="D1237" s="36"/>
      <c r="E1237" s="36"/>
      <c r="F1237" s="37"/>
      <c r="G1237" s="15">
        <f>SUM(G1215:G1236)</f>
        <v>2499999.9999999995</v>
      </c>
    </row>
    <row r="1238" spans="1:7" ht="30" x14ac:dyDescent="0.25">
      <c r="A1238" s="1" t="s">
        <v>5</v>
      </c>
      <c r="B1238" s="1" t="s">
        <v>0</v>
      </c>
      <c r="C1238" s="3" t="s">
        <v>3</v>
      </c>
      <c r="D1238" s="4" t="s">
        <v>9</v>
      </c>
      <c r="E1238" s="1" t="s">
        <v>1</v>
      </c>
      <c r="F1238" s="5" t="s">
        <v>2</v>
      </c>
      <c r="G1238" s="6" t="s">
        <v>4</v>
      </c>
    </row>
    <row r="1239" spans="1:7" x14ac:dyDescent="0.25">
      <c r="A1239" s="18">
        <v>1</v>
      </c>
      <c r="B1239" s="38" t="s">
        <v>1135</v>
      </c>
      <c r="C1239" s="32" t="s">
        <v>1136</v>
      </c>
      <c r="D1239" s="12">
        <v>8769924</v>
      </c>
      <c r="E1239" s="38" t="s">
        <v>1139</v>
      </c>
      <c r="F1239" s="17"/>
      <c r="G1239" s="16">
        <f t="shared" ref="G1239:G1244" si="74">2500000/6</f>
        <v>416666.66666666669</v>
      </c>
    </row>
    <row r="1240" spans="1:7" x14ac:dyDescent="0.25">
      <c r="A1240" s="18">
        <v>2</v>
      </c>
      <c r="B1240" s="38"/>
      <c r="C1240" s="32" t="s">
        <v>1137</v>
      </c>
      <c r="D1240" s="12">
        <v>57455592</v>
      </c>
      <c r="E1240" s="38"/>
      <c r="F1240" s="17"/>
      <c r="G1240" s="16">
        <f t="shared" si="74"/>
        <v>416666.66666666669</v>
      </c>
    </row>
    <row r="1241" spans="1:7" x14ac:dyDescent="0.25">
      <c r="A1241" s="18">
        <v>3</v>
      </c>
      <c r="B1241" s="38"/>
      <c r="C1241" s="32" t="s">
        <v>1138</v>
      </c>
      <c r="D1241" s="12">
        <v>32704366</v>
      </c>
      <c r="E1241" s="38"/>
      <c r="F1241" s="17"/>
      <c r="G1241" s="16">
        <f t="shared" si="74"/>
        <v>416666.66666666669</v>
      </c>
    </row>
    <row r="1242" spans="1:7" x14ac:dyDescent="0.25">
      <c r="A1242" s="18">
        <v>4</v>
      </c>
      <c r="B1242" s="38"/>
      <c r="C1242" s="32" t="s">
        <v>1139</v>
      </c>
      <c r="D1242" s="12">
        <v>8799269</v>
      </c>
      <c r="E1242" s="38"/>
      <c r="F1242" s="17"/>
      <c r="G1242" s="16">
        <f t="shared" si="74"/>
        <v>416666.66666666669</v>
      </c>
    </row>
    <row r="1243" spans="1:7" x14ac:dyDescent="0.25">
      <c r="A1243" s="18">
        <v>5</v>
      </c>
      <c r="B1243" s="38"/>
      <c r="C1243" s="32" t="s">
        <v>1140</v>
      </c>
      <c r="D1243" s="12">
        <v>57456586</v>
      </c>
      <c r="E1243" s="38"/>
      <c r="F1243" s="17"/>
      <c r="G1243" s="16">
        <f t="shared" si="74"/>
        <v>416666.66666666669</v>
      </c>
    </row>
    <row r="1244" spans="1:7" x14ac:dyDescent="0.25">
      <c r="A1244" s="18">
        <v>6</v>
      </c>
      <c r="B1244" s="38"/>
      <c r="C1244" s="32" t="s">
        <v>1141</v>
      </c>
      <c r="D1244" s="12">
        <v>22672026</v>
      </c>
      <c r="E1244" s="38"/>
      <c r="F1244" s="17"/>
      <c r="G1244" s="16">
        <f t="shared" si="74"/>
        <v>416666.66666666669</v>
      </c>
    </row>
    <row r="1245" spans="1:7" x14ac:dyDescent="0.25">
      <c r="A1245" s="35" t="s">
        <v>7</v>
      </c>
      <c r="B1245" s="36"/>
      <c r="C1245" s="36"/>
      <c r="D1245" s="36"/>
      <c r="E1245" s="36"/>
      <c r="F1245" s="37"/>
      <c r="G1245" s="15">
        <f>SUM(G1239:G1244)</f>
        <v>2500000</v>
      </c>
    </row>
    <row r="1246" spans="1:7" ht="30" x14ac:dyDescent="0.25">
      <c r="A1246" s="1" t="s">
        <v>5</v>
      </c>
      <c r="B1246" s="1" t="s">
        <v>0</v>
      </c>
      <c r="C1246" s="3" t="s">
        <v>3</v>
      </c>
      <c r="D1246" s="4" t="s">
        <v>9</v>
      </c>
      <c r="E1246" s="1" t="s">
        <v>1</v>
      </c>
      <c r="F1246" s="5" t="s">
        <v>2</v>
      </c>
      <c r="G1246" s="6" t="s">
        <v>4</v>
      </c>
    </row>
    <row r="1247" spans="1:7" x14ac:dyDescent="0.25">
      <c r="A1247" s="18">
        <v>1</v>
      </c>
      <c r="B1247" s="38" t="s">
        <v>938</v>
      </c>
      <c r="C1247" s="32" t="s">
        <v>1143</v>
      </c>
      <c r="D1247" s="12">
        <v>26947791</v>
      </c>
      <c r="E1247" s="38" t="s">
        <v>1159</v>
      </c>
      <c r="F1247" s="17"/>
      <c r="G1247" s="16">
        <f t="shared" ref="G1247:G1267" si="75">2500000/21</f>
        <v>119047.61904761905</v>
      </c>
    </row>
    <row r="1248" spans="1:7" x14ac:dyDescent="0.25">
      <c r="A1248" s="18">
        <v>2</v>
      </c>
      <c r="B1248" s="38"/>
      <c r="C1248" s="32" t="s">
        <v>1144</v>
      </c>
      <c r="D1248" s="12">
        <v>36451799</v>
      </c>
      <c r="E1248" s="38"/>
      <c r="F1248" s="17"/>
      <c r="G1248" s="16">
        <f t="shared" si="75"/>
        <v>119047.61904761905</v>
      </c>
    </row>
    <row r="1249" spans="1:7" x14ac:dyDescent="0.25">
      <c r="A1249" s="18">
        <v>3</v>
      </c>
      <c r="B1249" s="38"/>
      <c r="C1249" s="32" t="s">
        <v>1145</v>
      </c>
      <c r="D1249" s="12">
        <v>36547622</v>
      </c>
      <c r="E1249" s="38"/>
      <c r="F1249" s="17"/>
      <c r="G1249" s="16">
        <f t="shared" si="75"/>
        <v>119047.61904761905</v>
      </c>
    </row>
    <row r="1250" spans="1:7" x14ac:dyDescent="0.25">
      <c r="A1250" s="18">
        <v>4</v>
      </c>
      <c r="B1250" s="38"/>
      <c r="C1250" s="32" t="s">
        <v>1146</v>
      </c>
      <c r="D1250" s="12">
        <v>26883688</v>
      </c>
      <c r="E1250" s="38"/>
      <c r="F1250" s="17"/>
      <c r="G1250" s="16">
        <f t="shared" si="75"/>
        <v>119047.61904761905</v>
      </c>
    </row>
    <row r="1251" spans="1:7" x14ac:dyDescent="0.25">
      <c r="A1251" s="18">
        <v>5</v>
      </c>
      <c r="B1251" s="38"/>
      <c r="C1251" s="32" t="s">
        <v>1147</v>
      </c>
      <c r="D1251" s="12">
        <v>57446368</v>
      </c>
      <c r="E1251" s="38"/>
      <c r="F1251" s="17"/>
      <c r="G1251" s="16">
        <f t="shared" si="75"/>
        <v>119047.61904761905</v>
      </c>
    </row>
    <row r="1252" spans="1:7" x14ac:dyDescent="0.25">
      <c r="A1252" s="18">
        <v>6</v>
      </c>
      <c r="B1252" s="38"/>
      <c r="C1252" s="32" t="s">
        <v>1148</v>
      </c>
      <c r="D1252" s="12">
        <v>57170104</v>
      </c>
      <c r="E1252" s="38"/>
      <c r="F1252" s="17"/>
      <c r="G1252" s="16">
        <f t="shared" si="75"/>
        <v>119047.61904761905</v>
      </c>
    </row>
    <row r="1253" spans="1:7" x14ac:dyDescent="0.25">
      <c r="A1253" s="18">
        <v>7</v>
      </c>
      <c r="B1253" s="38"/>
      <c r="C1253" s="32" t="s">
        <v>1149</v>
      </c>
      <c r="D1253" s="12">
        <v>57404799</v>
      </c>
      <c r="E1253" s="38"/>
      <c r="F1253" s="17"/>
      <c r="G1253" s="16">
        <f t="shared" si="75"/>
        <v>119047.61904761905</v>
      </c>
    </row>
    <row r="1254" spans="1:7" x14ac:dyDescent="0.25">
      <c r="A1254" s="18">
        <v>8</v>
      </c>
      <c r="B1254" s="38"/>
      <c r="C1254" s="32" t="s">
        <v>1150</v>
      </c>
      <c r="D1254" s="12">
        <v>57449861</v>
      </c>
      <c r="E1254" s="38"/>
      <c r="F1254" s="17"/>
      <c r="G1254" s="16">
        <f t="shared" si="75"/>
        <v>119047.61904761905</v>
      </c>
    </row>
    <row r="1255" spans="1:7" x14ac:dyDescent="0.25">
      <c r="A1255" s="18">
        <v>9</v>
      </c>
      <c r="B1255" s="38"/>
      <c r="C1255" s="32" t="s">
        <v>1151</v>
      </c>
      <c r="D1255" s="12">
        <v>57450114</v>
      </c>
      <c r="E1255" s="38"/>
      <c r="F1255" s="17"/>
      <c r="G1255" s="16">
        <f t="shared" si="75"/>
        <v>119047.61904761905</v>
      </c>
    </row>
    <row r="1256" spans="1:7" x14ac:dyDescent="0.25">
      <c r="A1256" s="18">
        <v>10</v>
      </c>
      <c r="B1256" s="38"/>
      <c r="C1256" s="32" t="s">
        <v>1152</v>
      </c>
      <c r="D1256" s="12">
        <v>57447096</v>
      </c>
      <c r="E1256" s="38"/>
      <c r="F1256" s="17"/>
      <c r="G1256" s="16">
        <f t="shared" si="75"/>
        <v>119047.61904761905</v>
      </c>
    </row>
    <row r="1257" spans="1:7" x14ac:dyDescent="0.25">
      <c r="A1257" s="18">
        <v>11</v>
      </c>
      <c r="B1257" s="38"/>
      <c r="C1257" s="32" t="s">
        <v>1153</v>
      </c>
      <c r="D1257" s="12">
        <v>26719423</v>
      </c>
      <c r="E1257" s="38"/>
      <c r="F1257" s="17"/>
      <c r="G1257" s="16">
        <f t="shared" si="75"/>
        <v>119047.61904761905</v>
      </c>
    </row>
    <row r="1258" spans="1:7" x14ac:dyDescent="0.25">
      <c r="A1258" s="18">
        <v>12</v>
      </c>
      <c r="B1258" s="38"/>
      <c r="C1258" s="32" t="s">
        <v>1154</v>
      </c>
      <c r="D1258" s="12">
        <v>39091032</v>
      </c>
      <c r="E1258" s="38"/>
      <c r="F1258" s="17"/>
      <c r="G1258" s="16">
        <f t="shared" si="75"/>
        <v>119047.61904761905</v>
      </c>
    </row>
    <row r="1259" spans="1:7" x14ac:dyDescent="0.25">
      <c r="A1259" s="18">
        <v>13</v>
      </c>
      <c r="B1259" s="38"/>
      <c r="C1259" s="32" t="s">
        <v>1155</v>
      </c>
      <c r="D1259" s="12">
        <v>57436366</v>
      </c>
      <c r="E1259" s="38"/>
      <c r="F1259" s="17"/>
      <c r="G1259" s="16">
        <f t="shared" si="75"/>
        <v>119047.61904761905</v>
      </c>
    </row>
    <row r="1260" spans="1:7" x14ac:dyDescent="0.25">
      <c r="A1260" s="18">
        <v>14</v>
      </c>
      <c r="B1260" s="38"/>
      <c r="C1260" s="32" t="s">
        <v>1156</v>
      </c>
      <c r="D1260" s="12">
        <v>36452680</v>
      </c>
      <c r="E1260" s="38"/>
      <c r="F1260" s="17"/>
      <c r="G1260" s="16">
        <f t="shared" si="75"/>
        <v>119047.61904761905</v>
      </c>
    </row>
    <row r="1261" spans="1:7" x14ac:dyDescent="0.25">
      <c r="A1261" s="18">
        <v>15</v>
      </c>
      <c r="B1261" s="38"/>
      <c r="C1261" s="32" t="s">
        <v>1157</v>
      </c>
      <c r="D1261" s="12">
        <v>57270088</v>
      </c>
      <c r="E1261" s="38"/>
      <c r="F1261" s="17"/>
      <c r="G1261" s="16">
        <f t="shared" si="75"/>
        <v>119047.61904761905</v>
      </c>
    </row>
    <row r="1262" spans="1:7" x14ac:dyDescent="0.25">
      <c r="A1262" s="18">
        <v>16</v>
      </c>
      <c r="B1262" s="38"/>
      <c r="C1262" s="32" t="s">
        <v>1158</v>
      </c>
      <c r="D1262" s="12">
        <v>39030598</v>
      </c>
      <c r="E1262" s="38"/>
      <c r="F1262" s="17"/>
      <c r="G1262" s="16">
        <f t="shared" si="75"/>
        <v>119047.61904761905</v>
      </c>
    </row>
    <row r="1263" spans="1:7" x14ac:dyDescent="0.25">
      <c r="A1263" s="18">
        <v>17</v>
      </c>
      <c r="B1263" s="38"/>
      <c r="C1263" s="32" t="s">
        <v>1159</v>
      </c>
      <c r="D1263" s="12">
        <v>57404252</v>
      </c>
      <c r="E1263" s="38"/>
      <c r="F1263" s="17"/>
      <c r="G1263" s="16">
        <f t="shared" si="75"/>
        <v>119047.61904761905</v>
      </c>
    </row>
    <row r="1264" spans="1:7" x14ac:dyDescent="0.25">
      <c r="A1264" s="18">
        <v>18</v>
      </c>
      <c r="B1264" s="38"/>
      <c r="C1264" s="32" t="s">
        <v>1160</v>
      </c>
      <c r="D1264" s="12">
        <v>57446882</v>
      </c>
      <c r="E1264" s="38"/>
      <c r="F1264" s="17"/>
      <c r="G1264" s="16">
        <f t="shared" si="75"/>
        <v>119047.61904761905</v>
      </c>
    </row>
    <row r="1265" spans="1:7" x14ac:dyDescent="0.25">
      <c r="A1265" s="18">
        <v>19</v>
      </c>
      <c r="B1265" s="38"/>
      <c r="C1265" s="32" t="s">
        <v>1161</v>
      </c>
      <c r="D1265" s="12">
        <v>57446213</v>
      </c>
      <c r="E1265" s="38"/>
      <c r="F1265" s="17"/>
      <c r="G1265" s="16">
        <f t="shared" si="75"/>
        <v>119047.61904761905</v>
      </c>
    </row>
    <row r="1266" spans="1:7" x14ac:dyDescent="0.25">
      <c r="A1266" s="18">
        <v>20</v>
      </c>
      <c r="B1266" s="38"/>
      <c r="C1266" s="32" t="s">
        <v>1162</v>
      </c>
      <c r="D1266" s="12">
        <v>39001859</v>
      </c>
      <c r="E1266" s="38"/>
      <c r="F1266" s="17"/>
      <c r="G1266" s="16">
        <f t="shared" si="75"/>
        <v>119047.61904761905</v>
      </c>
    </row>
    <row r="1267" spans="1:7" x14ac:dyDescent="0.25">
      <c r="A1267" s="18">
        <v>21</v>
      </c>
      <c r="B1267" s="38"/>
      <c r="C1267" s="32" t="s">
        <v>1163</v>
      </c>
      <c r="D1267" s="12">
        <v>36592967</v>
      </c>
      <c r="E1267" s="38"/>
      <c r="F1267" s="17"/>
      <c r="G1267" s="16">
        <f t="shared" si="75"/>
        <v>119047.61904761905</v>
      </c>
    </row>
    <row r="1268" spans="1:7" x14ac:dyDescent="0.25">
      <c r="A1268" s="35" t="s">
        <v>7</v>
      </c>
      <c r="B1268" s="36"/>
      <c r="C1268" s="36"/>
      <c r="D1268" s="36"/>
      <c r="E1268" s="36"/>
      <c r="F1268" s="37"/>
      <c r="G1268" s="15">
        <f>SUM(G1247:G1267)</f>
        <v>2499999.9999999986</v>
      </c>
    </row>
    <row r="1269" spans="1:7" ht="30" x14ac:dyDescent="0.25">
      <c r="A1269" s="1" t="s">
        <v>5</v>
      </c>
      <c r="B1269" s="1" t="s">
        <v>0</v>
      </c>
      <c r="C1269" s="3" t="s">
        <v>3</v>
      </c>
      <c r="D1269" s="4" t="s">
        <v>9</v>
      </c>
      <c r="E1269" s="1" t="s">
        <v>1</v>
      </c>
      <c r="F1269" s="5" t="s">
        <v>2</v>
      </c>
      <c r="G1269" s="6" t="s">
        <v>4</v>
      </c>
    </row>
    <row r="1270" spans="1:7" x14ac:dyDescent="0.25">
      <c r="A1270" s="18">
        <v>1</v>
      </c>
      <c r="B1270" s="38" t="s">
        <v>1172</v>
      </c>
      <c r="C1270" s="32" t="s">
        <v>1173</v>
      </c>
      <c r="D1270" s="12">
        <v>36718628</v>
      </c>
      <c r="E1270" s="38" t="s">
        <v>1174</v>
      </c>
      <c r="F1270" s="17"/>
      <c r="G1270" s="16">
        <f t="shared" ref="G1270:G1289" si="76">2500000/20</f>
        <v>125000</v>
      </c>
    </row>
    <row r="1271" spans="1:7" x14ac:dyDescent="0.25">
      <c r="A1271" s="18">
        <v>2</v>
      </c>
      <c r="B1271" s="38"/>
      <c r="C1271" s="32" t="s">
        <v>1174</v>
      </c>
      <c r="D1271" s="12">
        <v>57429866</v>
      </c>
      <c r="E1271" s="38"/>
      <c r="F1271" s="17"/>
      <c r="G1271" s="16">
        <f t="shared" si="76"/>
        <v>125000</v>
      </c>
    </row>
    <row r="1272" spans="1:7" x14ac:dyDescent="0.25">
      <c r="A1272" s="18">
        <v>3</v>
      </c>
      <c r="B1272" s="38"/>
      <c r="C1272" s="32" t="s">
        <v>1175</v>
      </c>
      <c r="D1272" s="12">
        <v>36532326</v>
      </c>
      <c r="E1272" s="38"/>
      <c r="F1272" s="17"/>
      <c r="G1272" s="16">
        <f t="shared" si="76"/>
        <v>125000</v>
      </c>
    </row>
    <row r="1273" spans="1:7" x14ac:dyDescent="0.25">
      <c r="A1273" s="18">
        <v>4</v>
      </c>
      <c r="B1273" s="38"/>
      <c r="C1273" s="32" t="s">
        <v>1176</v>
      </c>
      <c r="D1273" s="12">
        <v>36718486</v>
      </c>
      <c r="E1273" s="38"/>
      <c r="F1273" s="17"/>
      <c r="G1273" s="16">
        <f t="shared" si="76"/>
        <v>125000</v>
      </c>
    </row>
    <row r="1274" spans="1:7" x14ac:dyDescent="0.25">
      <c r="A1274" s="18">
        <v>5</v>
      </c>
      <c r="B1274" s="38"/>
      <c r="C1274" s="32" t="s">
        <v>1177</v>
      </c>
      <c r="D1274" s="12">
        <v>57297420</v>
      </c>
      <c r="E1274" s="38"/>
      <c r="F1274" s="17"/>
      <c r="G1274" s="16">
        <f t="shared" si="76"/>
        <v>125000</v>
      </c>
    </row>
    <row r="1275" spans="1:7" x14ac:dyDescent="0.25">
      <c r="A1275" s="18">
        <v>6</v>
      </c>
      <c r="B1275" s="38"/>
      <c r="C1275" s="32" t="s">
        <v>1178</v>
      </c>
      <c r="D1275" s="12">
        <v>36559992</v>
      </c>
      <c r="E1275" s="38"/>
      <c r="F1275" s="17"/>
      <c r="G1275" s="16">
        <f t="shared" si="76"/>
        <v>125000</v>
      </c>
    </row>
    <row r="1276" spans="1:7" x14ac:dyDescent="0.25">
      <c r="A1276" s="18">
        <v>7</v>
      </c>
      <c r="B1276" s="38"/>
      <c r="C1276" s="32" t="s">
        <v>1179</v>
      </c>
      <c r="D1276" s="12">
        <v>57437850</v>
      </c>
      <c r="E1276" s="38"/>
      <c r="F1276" s="17"/>
      <c r="G1276" s="16">
        <f t="shared" si="76"/>
        <v>125000</v>
      </c>
    </row>
    <row r="1277" spans="1:7" x14ac:dyDescent="0.25">
      <c r="A1277" s="18">
        <v>8</v>
      </c>
      <c r="B1277" s="38"/>
      <c r="C1277" s="32" t="s">
        <v>1180</v>
      </c>
      <c r="D1277" s="12">
        <v>57414935</v>
      </c>
      <c r="E1277" s="38"/>
      <c r="F1277" s="17"/>
      <c r="G1277" s="16">
        <f t="shared" si="76"/>
        <v>125000</v>
      </c>
    </row>
    <row r="1278" spans="1:7" x14ac:dyDescent="0.25">
      <c r="A1278" s="18">
        <v>9</v>
      </c>
      <c r="B1278" s="38"/>
      <c r="C1278" s="32" t="s">
        <v>1181</v>
      </c>
      <c r="D1278" s="12">
        <v>57420621</v>
      </c>
      <c r="E1278" s="38"/>
      <c r="F1278" s="17"/>
      <c r="G1278" s="16">
        <f t="shared" si="76"/>
        <v>125000</v>
      </c>
    </row>
    <row r="1279" spans="1:7" x14ac:dyDescent="0.25">
      <c r="A1279" s="18">
        <v>10</v>
      </c>
      <c r="B1279" s="38"/>
      <c r="C1279" s="32" t="s">
        <v>1182</v>
      </c>
      <c r="D1279" s="12">
        <v>36669386</v>
      </c>
      <c r="E1279" s="38"/>
      <c r="F1279" s="17"/>
      <c r="G1279" s="16">
        <f t="shared" si="76"/>
        <v>125000</v>
      </c>
    </row>
    <row r="1280" spans="1:7" x14ac:dyDescent="0.25">
      <c r="A1280" s="18">
        <v>11</v>
      </c>
      <c r="B1280" s="38"/>
      <c r="C1280" s="32" t="s">
        <v>1183</v>
      </c>
      <c r="D1280" s="12">
        <v>12621705</v>
      </c>
      <c r="E1280" s="38"/>
      <c r="F1280" s="17"/>
      <c r="G1280" s="16">
        <f t="shared" si="76"/>
        <v>125000</v>
      </c>
    </row>
    <row r="1281" spans="1:7" x14ac:dyDescent="0.25">
      <c r="A1281" s="18">
        <v>12</v>
      </c>
      <c r="B1281" s="38"/>
      <c r="C1281" s="32" t="s">
        <v>1184</v>
      </c>
      <c r="D1281" s="12">
        <v>12634865</v>
      </c>
      <c r="E1281" s="38"/>
      <c r="F1281" s="17"/>
      <c r="G1281" s="16">
        <f t="shared" si="76"/>
        <v>125000</v>
      </c>
    </row>
    <row r="1282" spans="1:7" x14ac:dyDescent="0.25">
      <c r="A1282" s="18">
        <v>13</v>
      </c>
      <c r="B1282" s="38"/>
      <c r="C1282" s="32" t="s">
        <v>1185</v>
      </c>
      <c r="D1282" s="12">
        <v>57280167</v>
      </c>
      <c r="E1282" s="38"/>
      <c r="F1282" s="17"/>
      <c r="G1282" s="16">
        <f t="shared" si="76"/>
        <v>125000</v>
      </c>
    </row>
    <row r="1283" spans="1:7" x14ac:dyDescent="0.25">
      <c r="A1283" s="18">
        <v>14</v>
      </c>
      <c r="B1283" s="38"/>
      <c r="C1283" s="32" t="s">
        <v>1186</v>
      </c>
      <c r="D1283" s="12">
        <v>57422120</v>
      </c>
      <c r="E1283" s="38"/>
      <c r="F1283" s="17"/>
      <c r="G1283" s="16">
        <f t="shared" si="76"/>
        <v>125000</v>
      </c>
    </row>
    <row r="1284" spans="1:7" x14ac:dyDescent="0.25">
      <c r="A1284" s="18">
        <v>15</v>
      </c>
      <c r="B1284" s="38"/>
      <c r="C1284" s="32" t="s">
        <v>1187</v>
      </c>
      <c r="D1284" s="12">
        <v>85456287</v>
      </c>
      <c r="E1284" s="38"/>
      <c r="F1284" s="17"/>
      <c r="G1284" s="16">
        <f t="shared" si="76"/>
        <v>125000</v>
      </c>
    </row>
    <row r="1285" spans="1:7" x14ac:dyDescent="0.25">
      <c r="A1285" s="18">
        <v>16</v>
      </c>
      <c r="B1285" s="38"/>
      <c r="C1285" s="32" t="s">
        <v>1188</v>
      </c>
      <c r="D1285" s="12">
        <v>45507409</v>
      </c>
      <c r="E1285" s="38"/>
      <c r="F1285" s="17"/>
      <c r="G1285" s="16">
        <f t="shared" si="76"/>
        <v>125000</v>
      </c>
    </row>
    <row r="1286" spans="1:7" x14ac:dyDescent="0.25">
      <c r="A1286" s="18">
        <v>17</v>
      </c>
      <c r="B1286" s="38"/>
      <c r="C1286" s="32" t="s">
        <v>1189</v>
      </c>
      <c r="D1286" s="12">
        <v>1083461525</v>
      </c>
      <c r="E1286" s="38"/>
      <c r="F1286" s="17"/>
      <c r="G1286" s="16">
        <f t="shared" si="76"/>
        <v>125000</v>
      </c>
    </row>
    <row r="1287" spans="1:7" x14ac:dyDescent="0.25">
      <c r="A1287" s="18">
        <v>18</v>
      </c>
      <c r="B1287" s="38"/>
      <c r="C1287" s="32" t="s">
        <v>1190</v>
      </c>
      <c r="D1287" s="12">
        <v>12628065</v>
      </c>
      <c r="E1287" s="38"/>
      <c r="F1287" s="17"/>
      <c r="G1287" s="16">
        <f t="shared" si="76"/>
        <v>125000</v>
      </c>
    </row>
    <row r="1288" spans="1:7" x14ac:dyDescent="0.25">
      <c r="A1288" s="18">
        <v>19</v>
      </c>
      <c r="B1288" s="38"/>
      <c r="C1288" s="32" t="s">
        <v>1191</v>
      </c>
      <c r="D1288" s="12">
        <v>57434643</v>
      </c>
      <c r="E1288" s="38"/>
      <c r="F1288" s="17"/>
      <c r="G1288" s="16">
        <f t="shared" si="76"/>
        <v>125000</v>
      </c>
    </row>
    <row r="1289" spans="1:7" x14ac:dyDescent="0.25">
      <c r="A1289" s="18">
        <v>20</v>
      </c>
      <c r="B1289" s="38"/>
      <c r="C1289" s="32" t="s">
        <v>1192</v>
      </c>
      <c r="D1289" s="12">
        <v>57405754</v>
      </c>
      <c r="E1289" s="38"/>
      <c r="F1289" s="17"/>
      <c r="G1289" s="16">
        <f t="shared" si="76"/>
        <v>125000</v>
      </c>
    </row>
    <row r="1290" spans="1:7" x14ac:dyDescent="0.25">
      <c r="A1290" s="35" t="s">
        <v>7</v>
      </c>
      <c r="B1290" s="36"/>
      <c r="C1290" s="36"/>
      <c r="D1290" s="36"/>
      <c r="E1290" s="36"/>
      <c r="F1290" s="37"/>
      <c r="G1290" s="15">
        <f>SUM(G1270:G1289)</f>
        <v>2500000</v>
      </c>
    </row>
    <row r="1291" spans="1:7" ht="30" x14ac:dyDescent="0.25">
      <c r="A1291" s="1" t="s">
        <v>5</v>
      </c>
      <c r="B1291" s="1" t="s">
        <v>0</v>
      </c>
      <c r="C1291" s="3" t="s">
        <v>3</v>
      </c>
      <c r="D1291" s="4" t="s">
        <v>9</v>
      </c>
      <c r="E1291" s="1" t="s">
        <v>1</v>
      </c>
      <c r="F1291" s="5" t="s">
        <v>2</v>
      </c>
      <c r="G1291" s="6" t="s">
        <v>4</v>
      </c>
    </row>
    <row r="1292" spans="1:7" x14ac:dyDescent="0.25">
      <c r="A1292" s="18">
        <v>1</v>
      </c>
      <c r="B1292" s="38" t="s">
        <v>1193</v>
      </c>
      <c r="C1292" s="32" t="s">
        <v>1194</v>
      </c>
      <c r="D1292" s="12">
        <v>22646547</v>
      </c>
      <c r="E1292" s="38" t="s">
        <v>1197</v>
      </c>
      <c r="F1292" s="17"/>
      <c r="G1292" s="16">
        <f t="shared" ref="G1292:G1303" si="77">2500000/12</f>
        <v>208333.33333333334</v>
      </c>
    </row>
    <row r="1293" spans="1:7" x14ac:dyDescent="0.25">
      <c r="A1293" s="18">
        <v>2</v>
      </c>
      <c r="B1293" s="38"/>
      <c r="C1293" s="32" t="s">
        <v>1195</v>
      </c>
      <c r="D1293" s="12">
        <v>85460337</v>
      </c>
      <c r="E1293" s="38"/>
      <c r="F1293" s="17"/>
      <c r="G1293" s="16">
        <f t="shared" si="77"/>
        <v>208333.33333333334</v>
      </c>
    </row>
    <row r="1294" spans="1:7" x14ac:dyDescent="0.25">
      <c r="A1294" s="18">
        <v>3</v>
      </c>
      <c r="B1294" s="38"/>
      <c r="C1294" s="32" t="s">
        <v>1196</v>
      </c>
      <c r="D1294" s="12">
        <v>56085263</v>
      </c>
      <c r="E1294" s="38"/>
      <c r="F1294" s="17"/>
      <c r="G1294" s="16">
        <f t="shared" si="77"/>
        <v>208333.33333333334</v>
      </c>
    </row>
    <row r="1295" spans="1:7" x14ac:dyDescent="0.25">
      <c r="A1295" s="18">
        <v>4</v>
      </c>
      <c r="B1295" s="38"/>
      <c r="C1295" s="32" t="s">
        <v>1197</v>
      </c>
      <c r="D1295" s="12">
        <v>26905494</v>
      </c>
      <c r="E1295" s="38"/>
      <c r="F1295" s="17"/>
      <c r="G1295" s="16">
        <f t="shared" si="77"/>
        <v>208333.33333333334</v>
      </c>
    </row>
    <row r="1296" spans="1:7" x14ac:dyDescent="0.25">
      <c r="A1296" s="18">
        <v>5</v>
      </c>
      <c r="B1296" s="38"/>
      <c r="C1296" s="32" t="s">
        <v>1198</v>
      </c>
      <c r="D1296" s="12">
        <v>12446833</v>
      </c>
      <c r="E1296" s="38"/>
      <c r="F1296" s="17"/>
      <c r="G1296" s="16">
        <f t="shared" si="77"/>
        <v>208333.33333333334</v>
      </c>
    </row>
    <row r="1297" spans="1:7" x14ac:dyDescent="0.25">
      <c r="A1297" s="18">
        <v>6</v>
      </c>
      <c r="B1297" s="38"/>
      <c r="C1297" s="32" t="s">
        <v>1199</v>
      </c>
      <c r="D1297" s="12">
        <v>26668860</v>
      </c>
      <c r="E1297" s="38"/>
      <c r="F1297" s="17"/>
      <c r="G1297" s="16">
        <f t="shared" si="77"/>
        <v>208333.33333333334</v>
      </c>
    </row>
    <row r="1298" spans="1:7" x14ac:dyDescent="0.25">
      <c r="A1298" s="18">
        <v>7</v>
      </c>
      <c r="B1298" s="38"/>
      <c r="C1298" s="32" t="s">
        <v>1200</v>
      </c>
      <c r="D1298" s="12">
        <v>57170372</v>
      </c>
      <c r="E1298" s="38"/>
      <c r="F1298" s="17"/>
      <c r="G1298" s="16">
        <f t="shared" si="77"/>
        <v>208333.33333333334</v>
      </c>
    </row>
    <row r="1299" spans="1:7" x14ac:dyDescent="0.25">
      <c r="A1299" s="18">
        <v>8</v>
      </c>
      <c r="B1299" s="38"/>
      <c r="C1299" s="32" t="s">
        <v>1201</v>
      </c>
      <c r="D1299" s="12">
        <v>36694391</v>
      </c>
      <c r="E1299" s="38"/>
      <c r="F1299" s="17"/>
      <c r="G1299" s="16">
        <f t="shared" si="77"/>
        <v>208333.33333333334</v>
      </c>
    </row>
    <row r="1300" spans="1:7" x14ac:dyDescent="0.25">
      <c r="A1300" s="18">
        <v>9</v>
      </c>
      <c r="B1300" s="38"/>
      <c r="C1300" s="32" t="s">
        <v>1202</v>
      </c>
      <c r="D1300" s="12">
        <v>12539333</v>
      </c>
      <c r="E1300" s="38"/>
      <c r="F1300" s="17"/>
      <c r="G1300" s="16">
        <f t="shared" si="77"/>
        <v>208333.33333333334</v>
      </c>
    </row>
    <row r="1301" spans="1:7" x14ac:dyDescent="0.25">
      <c r="A1301" s="18">
        <v>10</v>
      </c>
      <c r="B1301" s="38"/>
      <c r="C1301" s="32" t="s">
        <v>1203</v>
      </c>
      <c r="D1301" s="12">
        <v>64554644</v>
      </c>
      <c r="E1301" s="38"/>
      <c r="F1301" s="17"/>
      <c r="G1301" s="16">
        <f t="shared" si="77"/>
        <v>208333.33333333334</v>
      </c>
    </row>
    <row r="1302" spans="1:7" x14ac:dyDescent="0.25">
      <c r="A1302" s="18">
        <v>11</v>
      </c>
      <c r="B1302" s="38"/>
      <c r="C1302" s="32" t="s">
        <v>1204</v>
      </c>
      <c r="D1302" s="12">
        <v>26813709</v>
      </c>
      <c r="E1302" s="38"/>
      <c r="F1302" s="17"/>
      <c r="G1302" s="16">
        <f t="shared" si="77"/>
        <v>208333.33333333334</v>
      </c>
    </row>
    <row r="1303" spans="1:7" x14ac:dyDescent="0.25">
      <c r="A1303" s="18">
        <v>12</v>
      </c>
      <c r="B1303" s="38"/>
      <c r="C1303" s="32" t="s">
        <v>1205</v>
      </c>
      <c r="D1303" s="12">
        <v>12613998</v>
      </c>
      <c r="E1303" s="38"/>
      <c r="F1303" s="17"/>
      <c r="G1303" s="16">
        <f t="shared" si="77"/>
        <v>208333.33333333334</v>
      </c>
    </row>
    <row r="1304" spans="1:7" x14ac:dyDescent="0.25">
      <c r="A1304" s="35" t="s">
        <v>7</v>
      </c>
      <c r="B1304" s="36"/>
      <c r="C1304" s="36"/>
      <c r="D1304" s="36"/>
      <c r="E1304" s="36"/>
      <c r="F1304" s="37"/>
      <c r="G1304" s="15">
        <f>SUM(G1292:G1303)</f>
        <v>2500000</v>
      </c>
    </row>
    <row r="1305" spans="1:7" ht="30" x14ac:dyDescent="0.25">
      <c r="A1305" s="1" t="s">
        <v>5</v>
      </c>
      <c r="B1305" s="1" t="s">
        <v>0</v>
      </c>
      <c r="C1305" s="3" t="s">
        <v>3</v>
      </c>
      <c r="D1305" s="4" t="s">
        <v>9</v>
      </c>
      <c r="E1305" s="1" t="s">
        <v>1</v>
      </c>
      <c r="F1305" s="5" t="s">
        <v>2</v>
      </c>
      <c r="G1305" s="6" t="s">
        <v>4</v>
      </c>
    </row>
    <row r="1306" spans="1:7" x14ac:dyDescent="0.25">
      <c r="A1306" s="18">
        <v>1</v>
      </c>
      <c r="B1306" s="38" t="s">
        <v>1206</v>
      </c>
      <c r="C1306" s="32" t="s">
        <v>1207</v>
      </c>
      <c r="D1306" s="12">
        <v>57301651</v>
      </c>
      <c r="E1306" s="38" t="s">
        <v>1209</v>
      </c>
      <c r="F1306" s="17"/>
      <c r="G1306" s="16">
        <f t="shared" ref="G1306:G1321" si="78">2500000/16</f>
        <v>156250</v>
      </c>
    </row>
    <row r="1307" spans="1:7" x14ac:dyDescent="0.25">
      <c r="A1307" s="18">
        <v>2</v>
      </c>
      <c r="B1307" s="38"/>
      <c r="C1307" s="32" t="s">
        <v>1208</v>
      </c>
      <c r="D1307" s="12">
        <v>57272427</v>
      </c>
      <c r="E1307" s="38"/>
      <c r="F1307" s="17"/>
      <c r="G1307" s="16">
        <f t="shared" si="78"/>
        <v>156250</v>
      </c>
    </row>
    <row r="1308" spans="1:7" x14ac:dyDescent="0.25">
      <c r="A1308" s="18">
        <v>3</v>
      </c>
      <c r="B1308" s="38"/>
      <c r="C1308" s="32" t="s">
        <v>1209</v>
      </c>
      <c r="D1308" s="12">
        <v>36667557</v>
      </c>
      <c r="E1308" s="38"/>
      <c r="F1308" s="17"/>
      <c r="G1308" s="16">
        <f t="shared" si="78"/>
        <v>156250</v>
      </c>
    </row>
    <row r="1309" spans="1:7" x14ac:dyDescent="0.25">
      <c r="A1309" s="18">
        <v>4</v>
      </c>
      <c r="B1309" s="38"/>
      <c r="C1309" s="32" t="s">
        <v>1210</v>
      </c>
      <c r="D1309" s="12">
        <v>32714520</v>
      </c>
      <c r="E1309" s="38"/>
      <c r="F1309" s="17"/>
      <c r="G1309" s="16">
        <f t="shared" si="78"/>
        <v>156250</v>
      </c>
    </row>
    <row r="1310" spans="1:7" x14ac:dyDescent="0.25">
      <c r="A1310" s="18">
        <v>5</v>
      </c>
      <c r="B1310" s="38"/>
      <c r="C1310" s="32" t="s">
        <v>1211</v>
      </c>
      <c r="D1310" s="12">
        <v>8737508</v>
      </c>
      <c r="E1310" s="38"/>
      <c r="F1310" s="17"/>
      <c r="G1310" s="16">
        <f t="shared" si="78"/>
        <v>156250</v>
      </c>
    </row>
    <row r="1311" spans="1:7" x14ac:dyDescent="0.25">
      <c r="A1311" s="18">
        <v>6</v>
      </c>
      <c r="B1311" s="38"/>
      <c r="C1311" s="32" t="s">
        <v>1212</v>
      </c>
      <c r="D1311" s="12">
        <v>57450696</v>
      </c>
      <c r="E1311" s="38"/>
      <c r="F1311" s="17"/>
      <c r="G1311" s="16">
        <f t="shared" si="78"/>
        <v>156250</v>
      </c>
    </row>
    <row r="1312" spans="1:7" x14ac:dyDescent="0.25">
      <c r="A1312" s="18">
        <v>7</v>
      </c>
      <c r="B1312" s="38"/>
      <c r="C1312" s="32" t="s">
        <v>1213</v>
      </c>
      <c r="D1312" s="12">
        <v>72219137</v>
      </c>
      <c r="E1312" s="38"/>
      <c r="F1312" s="17"/>
      <c r="G1312" s="16">
        <f t="shared" si="78"/>
        <v>156250</v>
      </c>
    </row>
    <row r="1313" spans="1:7" x14ac:dyDescent="0.25">
      <c r="A1313" s="18">
        <v>8</v>
      </c>
      <c r="B1313" s="38"/>
      <c r="C1313" s="32" t="s">
        <v>1214</v>
      </c>
      <c r="D1313" s="12">
        <v>19588213</v>
      </c>
      <c r="E1313" s="38"/>
      <c r="F1313" s="17"/>
      <c r="G1313" s="16">
        <f t="shared" si="78"/>
        <v>156250</v>
      </c>
    </row>
    <row r="1314" spans="1:7" x14ac:dyDescent="0.25">
      <c r="A1314" s="18">
        <v>9</v>
      </c>
      <c r="B1314" s="38"/>
      <c r="C1314" s="32" t="s">
        <v>1215</v>
      </c>
      <c r="D1314" s="12">
        <v>72275737</v>
      </c>
      <c r="E1314" s="38"/>
      <c r="F1314" s="17"/>
      <c r="G1314" s="16">
        <f t="shared" si="78"/>
        <v>156250</v>
      </c>
    </row>
    <row r="1315" spans="1:7" x14ac:dyDescent="0.25">
      <c r="A1315" s="18">
        <v>10</v>
      </c>
      <c r="B1315" s="38"/>
      <c r="C1315" s="32" t="s">
        <v>1216</v>
      </c>
      <c r="D1315" s="12">
        <v>26761542</v>
      </c>
      <c r="E1315" s="38"/>
      <c r="F1315" s="17"/>
      <c r="G1315" s="16">
        <f t="shared" si="78"/>
        <v>156250</v>
      </c>
    </row>
    <row r="1316" spans="1:7" x14ac:dyDescent="0.25">
      <c r="A1316" s="18">
        <v>11</v>
      </c>
      <c r="B1316" s="38"/>
      <c r="C1316" s="32" t="s">
        <v>1217</v>
      </c>
      <c r="D1316" s="12">
        <v>72233822</v>
      </c>
      <c r="E1316" s="38"/>
      <c r="F1316" s="17"/>
      <c r="G1316" s="16">
        <f t="shared" si="78"/>
        <v>156250</v>
      </c>
    </row>
    <row r="1317" spans="1:7" x14ac:dyDescent="0.25">
      <c r="A1317" s="18">
        <v>12</v>
      </c>
      <c r="B1317" s="38"/>
      <c r="C1317" s="32" t="s">
        <v>1218</v>
      </c>
      <c r="D1317" s="12">
        <v>84452816</v>
      </c>
      <c r="E1317" s="38"/>
      <c r="F1317" s="17"/>
      <c r="G1317" s="16">
        <f t="shared" si="78"/>
        <v>156250</v>
      </c>
    </row>
    <row r="1318" spans="1:7" x14ac:dyDescent="0.25">
      <c r="A1318" s="18">
        <v>13</v>
      </c>
      <c r="B1318" s="38"/>
      <c r="C1318" s="32" t="s">
        <v>1219</v>
      </c>
      <c r="D1318" s="12">
        <v>36451579</v>
      </c>
      <c r="E1318" s="38"/>
      <c r="F1318" s="17"/>
      <c r="G1318" s="16">
        <f t="shared" si="78"/>
        <v>156250</v>
      </c>
    </row>
    <row r="1319" spans="1:7" x14ac:dyDescent="0.25">
      <c r="A1319" s="18">
        <v>14</v>
      </c>
      <c r="B1319" s="38"/>
      <c r="C1319" s="32" t="s">
        <v>1220</v>
      </c>
      <c r="D1319" s="12">
        <v>57403166</v>
      </c>
      <c r="E1319" s="38"/>
      <c r="F1319" s="17"/>
      <c r="G1319" s="16">
        <f t="shared" si="78"/>
        <v>156250</v>
      </c>
    </row>
    <row r="1320" spans="1:7" x14ac:dyDescent="0.25">
      <c r="A1320" s="18">
        <v>15</v>
      </c>
      <c r="B1320" s="38"/>
      <c r="C1320" s="32" t="s">
        <v>1221</v>
      </c>
      <c r="D1320" s="12">
        <v>22447370</v>
      </c>
      <c r="E1320" s="38"/>
      <c r="F1320" s="17"/>
      <c r="G1320" s="16">
        <f t="shared" si="78"/>
        <v>156250</v>
      </c>
    </row>
    <row r="1321" spans="1:7" x14ac:dyDescent="0.25">
      <c r="A1321" s="18">
        <v>16</v>
      </c>
      <c r="B1321" s="38"/>
      <c r="C1321" s="32" t="s">
        <v>1222</v>
      </c>
      <c r="D1321" s="12">
        <v>85454339</v>
      </c>
      <c r="E1321" s="38"/>
      <c r="F1321" s="17"/>
      <c r="G1321" s="16">
        <f t="shared" si="78"/>
        <v>156250</v>
      </c>
    </row>
    <row r="1322" spans="1:7" x14ac:dyDescent="0.25">
      <c r="A1322" s="35" t="s">
        <v>7</v>
      </c>
      <c r="B1322" s="36"/>
      <c r="C1322" s="36"/>
      <c r="D1322" s="36"/>
      <c r="E1322" s="36"/>
      <c r="F1322" s="37"/>
      <c r="G1322" s="15">
        <f>SUM(G1306:G1321)</f>
        <v>2500000</v>
      </c>
    </row>
    <row r="1323" spans="1:7" ht="30" x14ac:dyDescent="0.25">
      <c r="A1323" s="1" t="s">
        <v>5</v>
      </c>
      <c r="B1323" s="1" t="s">
        <v>0</v>
      </c>
      <c r="C1323" s="3" t="s">
        <v>3</v>
      </c>
      <c r="D1323" s="4" t="s">
        <v>9</v>
      </c>
      <c r="E1323" s="1" t="s">
        <v>1</v>
      </c>
      <c r="F1323" s="5" t="s">
        <v>2</v>
      </c>
      <c r="G1323" s="6" t="s">
        <v>4</v>
      </c>
    </row>
    <row r="1324" spans="1:7" x14ac:dyDescent="0.25">
      <c r="A1324" s="18">
        <v>1</v>
      </c>
      <c r="B1324" s="38" t="s">
        <v>1223</v>
      </c>
      <c r="C1324" s="32" t="s">
        <v>1224</v>
      </c>
      <c r="D1324" s="12">
        <v>19594671</v>
      </c>
      <c r="E1324" s="38" t="s">
        <v>1233</v>
      </c>
      <c r="F1324" s="17"/>
      <c r="G1324" s="16">
        <f t="shared" ref="G1324:G1352" si="79">2500000/29</f>
        <v>86206.896551724145</v>
      </c>
    </row>
    <row r="1325" spans="1:7" x14ac:dyDescent="0.25">
      <c r="A1325" s="18">
        <v>2</v>
      </c>
      <c r="B1325" s="38"/>
      <c r="C1325" s="32" t="s">
        <v>1225</v>
      </c>
      <c r="D1325" s="12">
        <v>57400268</v>
      </c>
      <c r="E1325" s="38"/>
      <c r="F1325" s="17"/>
      <c r="G1325" s="16">
        <f t="shared" si="79"/>
        <v>86206.896551724145</v>
      </c>
    </row>
    <row r="1326" spans="1:7" x14ac:dyDescent="0.25">
      <c r="A1326" s="18">
        <v>3</v>
      </c>
      <c r="B1326" s="38"/>
      <c r="C1326" s="32" t="s">
        <v>1226</v>
      </c>
      <c r="D1326" s="12">
        <v>19592982</v>
      </c>
      <c r="E1326" s="38"/>
      <c r="F1326" s="17"/>
      <c r="G1326" s="16">
        <f t="shared" si="79"/>
        <v>86206.896551724145</v>
      </c>
    </row>
    <row r="1327" spans="1:7" x14ac:dyDescent="0.25">
      <c r="A1327" s="18">
        <v>4</v>
      </c>
      <c r="B1327" s="38"/>
      <c r="C1327" s="32" t="s">
        <v>1227</v>
      </c>
      <c r="D1327" s="12">
        <v>19590977</v>
      </c>
      <c r="E1327" s="38"/>
      <c r="F1327" s="17"/>
      <c r="G1327" s="16">
        <f t="shared" si="79"/>
        <v>86206.896551724145</v>
      </c>
    </row>
    <row r="1328" spans="1:7" x14ac:dyDescent="0.25">
      <c r="A1328" s="18">
        <v>5</v>
      </c>
      <c r="B1328" s="38"/>
      <c r="C1328" s="32" t="s">
        <v>1228</v>
      </c>
      <c r="D1328" s="12">
        <v>19491491</v>
      </c>
      <c r="E1328" s="38"/>
      <c r="F1328" s="17"/>
      <c r="G1328" s="16">
        <f t="shared" si="79"/>
        <v>86206.896551724145</v>
      </c>
    </row>
    <row r="1329" spans="1:7" x14ac:dyDescent="0.25">
      <c r="A1329" s="18">
        <v>6</v>
      </c>
      <c r="B1329" s="38"/>
      <c r="C1329" s="32" t="s">
        <v>1229</v>
      </c>
      <c r="D1329" s="12">
        <v>57447368</v>
      </c>
      <c r="E1329" s="38"/>
      <c r="F1329" s="17"/>
      <c r="G1329" s="16">
        <f t="shared" si="79"/>
        <v>86206.896551724145</v>
      </c>
    </row>
    <row r="1330" spans="1:7" x14ac:dyDescent="0.25">
      <c r="A1330" s="18">
        <v>7</v>
      </c>
      <c r="B1330" s="38"/>
      <c r="C1330" s="32" t="s">
        <v>1230</v>
      </c>
      <c r="D1330" s="12">
        <v>26826328</v>
      </c>
      <c r="E1330" s="38"/>
      <c r="F1330" s="17"/>
      <c r="G1330" s="16">
        <f t="shared" si="79"/>
        <v>86206.896551724145</v>
      </c>
    </row>
    <row r="1331" spans="1:7" x14ac:dyDescent="0.25">
      <c r="A1331" s="18">
        <v>8</v>
      </c>
      <c r="B1331" s="38"/>
      <c r="C1331" s="32" t="s">
        <v>1231</v>
      </c>
      <c r="D1331" s="12">
        <v>57404940</v>
      </c>
      <c r="E1331" s="38"/>
      <c r="F1331" s="17"/>
      <c r="G1331" s="16">
        <f t="shared" si="79"/>
        <v>86206.896551724145</v>
      </c>
    </row>
    <row r="1332" spans="1:7" x14ac:dyDescent="0.25">
      <c r="A1332" s="18">
        <v>9</v>
      </c>
      <c r="B1332" s="38"/>
      <c r="C1332" s="32" t="s">
        <v>1232</v>
      </c>
      <c r="D1332" s="12">
        <v>57448219</v>
      </c>
      <c r="E1332" s="38"/>
      <c r="F1332" s="17"/>
      <c r="G1332" s="16">
        <f t="shared" si="79"/>
        <v>86206.896551724145</v>
      </c>
    </row>
    <row r="1333" spans="1:7" x14ac:dyDescent="0.25">
      <c r="A1333" s="18">
        <v>10</v>
      </c>
      <c r="B1333" s="38"/>
      <c r="C1333" s="32" t="s">
        <v>1233</v>
      </c>
      <c r="D1333" s="12">
        <v>57404352</v>
      </c>
      <c r="E1333" s="38"/>
      <c r="F1333" s="17"/>
      <c r="G1333" s="16">
        <f t="shared" si="79"/>
        <v>86206.896551724145</v>
      </c>
    </row>
    <row r="1334" spans="1:7" x14ac:dyDescent="0.25">
      <c r="A1334" s="18">
        <v>11</v>
      </c>
      <c r="B1334" s="38"/>
      <c r="C1334" s="32" t="s">
        <v>1234</v>
      </c>
      <c r="D1334" s="12">
        <v>64450021</v>
      </c>
      <c r="E1334" s="38"/>
      <c r="F1334" s="17"/>
      <c r="G1334" s="16">
        <f t="shared" si="79"/>
        <v>86206.896551724145</v>
      </c>
    </row>
    <row r="1335" spans="1:7" x14ac:dyDescent="0.25">
      <c r="A1335" s="18">
        <v>12</v>
      </c>
      <c r="B1335" s="38"/>
      <c r="C1335" s="32" t="s">
        <v>1235</v>
      </c>
      <c r="D1335" s="12">
        <v>57447098</v>
      </c>
      <c r="E1335" s="38"/>
      <c r="F1335" s="17"/>
      <c r="G1335" s="16">
        <f t="shared" si="79"/>
        <v>86206.896551724145</v>
      </c>
    </row>
    <row r="1336" spans="1:7" x14ac:dyDescent="0.25">
      <c r="A1336" s="18">
        <v>13</v>
      </c>
      <c r="B1336" s="38"/>
      <c r="C1336" s="32" t="s">
        <v>1236</v>
      </c>
      <c r="D1336" s="12">
        <v>36697571</v>
      </c>
      <c r="E1336" s="38"/>
      <c r="F1336" s="17"/>
      <c r="G1336" s="16">
        <f t="shared" si="79"/>
        <v>86206.896551724145</v>
      </c>
    </row>
    <row r="1337" spans="1:7" x14ac:dyDescent="0.25">
      <c r="A1337" s="18">
        <v>14</v>
      </c>
      <c r="B1337" s="38"/>
      <c r="C1337" s="32" t="s">
        <v>1237</v>
      </c>
      <c r="D1337" s="12">
        <v>57404547</v>
      </c>
      <c r="E1337" s="38"/>
      <c r="F1337" s="17"/>
      <c r="G1337" s="16">
        <f t="shared" si="79"/>
        <v>86206.896551724145</v>
      </c>
    </row>
    <row r="1338" spans="1:7" x14ac:dyDescent="0.25">
      <c r="A1338" s="18">
        <v>15</v>
      </c>
      <c r="B1338" s="38"/>
      <c r="C1338" s="32" t="s">
        <v>1238</v>
      </c>
      <c r="D1338" s="12">
        <v>57401067</v>
      </c>
      <c r="E1338" s="38"/>
      <c r="F1338" s="17"/>
      <c r="G1338" s="16">
        <f t="shared" si="79"/>
        <v>86206.896551724145</v>
      </c>
    </row>
    <row r="1339" spans="1:7" x14ac:dyDescent="0.25">
      <c r="A1339" s="18">
        <v>16</v>
      </c>
      <c r="B1339" s="38"/>
      <c r="C1339" s="32" t="s">
        <v>1239</v>
      </c>
      <c r="D1339" s="12">
        <v>57400647</v>
      </c>
      <c r="E1339" s="38"/>
      <c r="F1339" s="17"/>
      <c r="G1339" s="16">
        <f t="shared" si="79"/>
        <v>86206.896551724145</v>
      </c>
    </row>
    <row r="1340" spans="1:7" x14ac:dyDescent="0.25">
      <c r="A1340" s="18">
        <v>17</v>
      </c>
      <c r="B1340" s="38"/>
      <c r="C1340" s="32" t="s">
        <v>1240</v>
      </c>
      <c r="D1340" s="12">
        <v>39029332</v>
      </c>
      <c r="E1340" s="38"/>
      <c r="F1340" s="17"/>
      <c r="G1340" s="16">
        <f t="shared" si="79"/>
        <v>86206.896551724145</v>
      </c>
    </row>
    <row r="1341" spans="1:7" x14ac:dyDescent="0.25">
      <c r="A1341" s="18">
        <v>18</v>
      </c>
      <c r="B1341" s="38"/>
      <c r="C1341" s="32" t="s">
        <v>1241</v>
      </c>
      <c r="D1341" s="12">
        <v>19583851</v>
      </c>
      <c r="E1341" s="38"/>
      <c r="F1341" s="17"/>
      <c r="G1341" s="16">
        <f t="shared" si="79"/>
        <v>86206.896551724145</v>
      </c>
    </row>
    <row r="1342" spans="1:7" x14ac:dyDescent="0.25">
      <c r="A1342" s="18">
        <v>19</v>
      </c>
      <c r="B1342" s="38"/>
      <c r="C1342" s="32" t="s">
        <v>1242</v>
      </c>
      <c r="D1342" s="12">
        <v>57115913</v>
      </c>
      <c r="E1342" s="38"/>
      <c r="F1342" s="17"/>
      <c r="G1342" s="16">
        <f t="shared" si="79"/>
        <v>86206.896551724145</v>
      </c>
    </row>
    <row r="1343" spans="1:7" x14ac:dyDescent="0.25">
      <c r="A1343" s="18">
        <v>20</v>
      </c>
      <c r="B1343" s="38"/>
      <c r="C1343" s="32" t="s">
        <v>1243</v>
      </c>
      <c r="D1343" s="12">
        <v>26759900</v>
      </c>
      <c r="E1343" s="38"/>
      <c r="F1343" s="17"/>
      <c r="G1343" s="16">
        <f t="shared" si="79"/>
        <v>86206.896551724145</v>
      </c>
    </row>
    <row r="1344" spans="1:7" x14ac:dyDescent="0.25">
      <c r="A1344" s="18">
        <v>21</v>
      </c>
      <c r="B1344" s="38"/>
      <c r="C1344" s="32" t="s">
        <v>1244</v>
      </c>
      <c r="D1344" s="12">
        <v>36454027</v>
      </c>
      <c r="E1344" s="38"/>
      <c r="F1344" s="17"/>
      <c r="G1344" s="16">
        <f t="shared" si="79"/>
        <v>86206.896551724145</v>
      </c>
    </row>
    <row r="1345" spans="1:7" x14ac:dyDescent="0.25">
      <c r="A1345" s="18">
        <v>22</v>
      </c>
      <c r="B1345" s="38"/>
      <c r="C1345" s="32" t="s">
        <v>1245</v>
      </c>
      <c r="D1345" s="12">
        <v>36560839</v>
      </c>
      <c r="E1345" s="38"/>
      <c r="F1345" s="17"/>
      <c r="G1345" s="16">
        <f t="shared" si="79"/>
        <v>86206.896551724145</v>
      </c>
    </row>
    <row r="1346" spans="1:7" x14ac:dyDescent="0.25">
      <c r="A1346" s="18">
        <v>23</v>
      </c>
      <c r="B1346" s="38"/>
      <c r="C1346" s="32" t="s">
        <v>1246</v>
      </c>
      <c r="D1346" s="12">
        <v>49733913</v>
      </c>
      <c r="E1346" s="38"/>
      <c r="F1346" s="17"/>
      <c r="G1346" s="16">
        <f t="shared" si="79"/>
        <v>86206.896551724145</v>
      </c>
    </row>
    <row r="1347" spans="1:7" x14ac:dyDescent="0.25">
      <c r="A1347" s="18">
        <v>24</v>
      </c>
      <c r="B1347" s="38"/>
      <c r="C1347" s="32" t="s">
        <v>1247</v>
      </c>
      <c r="D1347" s="12">
        <v>57446921</v>
      </c>
      <c r="E1347" s="38"/>
      <c r="F1347" s="17"/>
      <c r="G1347" s="16">
        <f t="shared" si="79"/>
        <v>86206.896551724145</v>
      </c>
    </row>
    <row r="1348" spans="1:7" x14ac:dyDescent="0.25">
      <c r="A1348" s="18">
        <v>25</v>
      </c>
      <c r="B1348" s="38"/>
      <c r="C1348" s="32" t="s">
        <v>1248</v>
      </c>
      <c r="D1348" s="12">
        <v>57403970</v>
      </c>
      <c r="E1348" s="38"/>
      <c r="F1348" s="17"/>
      <c r="G1348" s="16">
        <f t="shared" si="79"/>
        <v>86206.896551724145</v>
      </c>
    </row>
    <row r="1349" spans="1:7" x14ac:dyDescent="0.25">
      <c r="A1349" s="18">
        <v>26</v>
      </c>
      <c r="B1349" s="38"/>
      <c r="C1349" s="32" t="s">
        <v>1249</v>
      </c>
      <c r="D1349" s="12">
        <v>57404479</v>
      </c>
      <c r="E1349" s="38"/>
      <c r="F1349" s="17"/>
      <c r="G1349" s="16">
        <f t="shared" si="79"/>
        <v>86206.896551724145</v>
      </c>
    </row>
    <row r="1350" spans="1:7" x14ac:dyDescent="0.25">
      <c r="A1350" s="18">
        <v>27</v>
      </c>
      <c r="B1350" s="38"/>
      <c r="C1350" s="32" t="s">
        <v>1250</v>
      </c>
      <c r="D1350" s="12">
        <v>57400619</v>
      </c>
      <c r="E1350" s="38"/>
      <c r="F1350" s="17"/>
      <c r="G1350" s="16">
        <f t="shared" si="79"/>
        <v>86206.896551724145</v>
      </c>
    </row>
    <row r="1351" spans="1:7" x14ac:dyDescent="0.25">
      <c r="A1351" s="18">
        <v>28</v>
      </c>
      <c r="B1351" s="38"/>
      <c r="C1351" s="32" t="s">
        <v>1251</v>
      </c>
      <c r="D1351" s="12">
        <v>57400810</v>
      </c>
      <c r="E1351" s="38"/>
      <c r="F1351" s="17"/>
      <c r="G1351" s="16">
        <f t="shared" si="79"/>
        <v>86206.896551724145</v>
      </c>
    </row>
    <row r="1352" spans="1:7" x14ac:dyDescent="0.25">
      <c r="A1352" s="18">
        <v>29</v>
      </c>
      <c r="B1352" s="38"/>
      <c r="C1352" s="32" t="s">
        <v>1252</v>
      </c>
      <c r="D1352" s="12">
        <v>57301595</v>
      </c>
      <c r="E1352" s="38"/>
      <c r="F1352" s="17"/>
      <c r="G1352" s="16">
        <f t="shared" si="79"/>
        <v>86206.896551724145</v>
      </c>
    </row>
    <row r="1353" spans="1:7" x14ac:dyDescent="0.25">
      <c r="A1353" s="35" t="s">
        <v>7</v>
      </c>
      <c r="B1353" s="36"/>
      <c r="C1353" s="36"/>
      <c r="D1353" s="36"/>
      <c r="E1353" s="36"/>
      <c r="F1353" s="37"/>
      <c r="G1353" s="19">
        <f>SUM(G1324:G1352)</f>
        <v>2499999.9999999991</v>
      </c>
    </row>
    <row r="1354" spans="1:7" ht="30" x14ac:dyDescent="0.25">
      <c r="A1354" s="1" t="s">
        <v>5</v>
      </c>
      <c r="B1354" s="1" t="s">
        <v>0</v>
      </c>
      <c r="C1354" s="3" t="s">
        <v>3</v>
      </c>
      <c r="D1354" s="4" t="s">
        <v>9</v>
      </c>
      <c r="E1354" s="1" t="s">
        <v>1</v>
      </c>
      <c r="F1354" s="5" t="s">
        <v>2</v>
      </c>
      <c r="G1354" s="6" t="s">
        <v>4</v>
      </c>
    </row>
    <row r="1355" spans="1:7" x14ac:dyDescent="0.25">
      <c r="A1355" s="18">
        <v>1</v>
      </c>
      <c r="B1355" s="38" t="s">
        <v>1253</v>
      </c>
      <c r="C1355" s="32" t="s">
        <v>1254</v>
      </c>
      <c r="D1355" s="12">
        <v>26925654</v>
      </c>
      <c r="E1355" s="38" t="s">
        <v>1257</v>
      </c>
      <c r="F1355" s="17"/>
      <c r="G1355" s="16">
        <f t="shared" ref="G1355:G1361" si="80">2500000/7</f>
        <v>357142.85714285716</v>
      </c>
    </row>
    <row r="1356" spans="1:7" x14ac:dyDescent="0.25">
      <c r="A1356" s="18">
        <v>2</v>
      </c>
      <c r="B1356" s="38"/>
      <c r="C1356" s="32" t="s">
        <v>1255</v>
      </c>
      <c r="D1356" s="12">
        <v>39091231</v>
      </c>
      <c r="E1356" s="38"/>
      <c r="F1356" s="17"/>
      <c r="G1356" s="16">
        <f t="shared" si="80"/>
        <v>357142.85714285716</v>
      </c>
    </row>
    <row r="1357" spans="1:7" x14ac:dyDescent="0.25">
      <c r="A1357" s="18">
        <v>3</v>
      </c>
      <c r="B1357" s="38"/>
      <c r="C1357" s="32" t="s">
        <v>1256</v>
      </c>
      <c r="D1357" s="12">
        <v>12595526</v>
      </c>
      <c r="E1357" s="38"/>
      <c r="F1357" s="17"/>
      <c r="G1357" s="16">
        <f t="shared" si="80"/>
        <v>357142.85714285716</v>
      </c>
    </row>
    <row r="1358" spans="1:7" x14ac:dyDescent="0.25">
      <c r="A1358" s="18">
        <v>4</v>
      </c>
      <c r="B1358" s="38"/>
      <c r="C1358" s="32" t="s">
        <v>1257</v>
      </c>
      <c r="D1358" s="12">
        <v>85010121</v>
      </c>
      <c r="E1358" s="38"/>
      <c r="F1358" s="17"/>
      <c r="G1358" s="16">
        <f t="shared" si="80"/>
        <v>357142.85714285716</v>
      </c>
    </row>
    <row r="1359" spans="1:7" x14ac:dyDescent="0.25">
      <c r="A1359" s="18">
        <v>5</v>
      </c>
      <c r="B1359" s="38"/>
      <c r="C1359" s="32" t="s">
        <v>1258</v>
      </c>
      <c r="D1359" s="12">
        <v>39094471</v>
      </c>
      <c r="E1359" s="38"/>
      <c r="F1359" s="17"/>
      <c r="G1359" s="16">
        <f t="shared" si="80"/>
        <v>357142.85714285716</v>
      </c>
    </row>
    <row r="1360" spans="1:7" x14ac:dyDescent="0.25">
      <c r="A1360" s="18">
        <v>6</v>
      </c>
      <c r="B1360" s="38"/>
      <c r="C1360" s="32" t="s">
        <v>1259</v>
      </c>
      <c r="D1360" s="12">
        <v>39090715</v>
      </c>
      <c r="E1360" s="38"/>
      <c r="F1360" s="17"/>
      <c r="G1360" s="16">
        <f t="shared" si="80"/>
        <v>357142.85714285716</v>
      </c>
    </row>
    <row r="1361" spans="1:7" x14ac:dyDescent="0.25">
      <c r="A1361" s="18">
        <v>7</v>
      </c>
      <c r="B1361" s="38"/>
      <c r="C1361" s="32" t="s">
        <v>1260</v>
      </c>
      <c r="D1361" s="12">
        <v>12591582</v>
      </c>
      <c r="E1361" s="38"/>
      <c r="F1361" s="17"/>
      <c r="G1361" s="16">
        <f t="shared" si="80"/>
        <v>357142.85714285716</v>
      </c>
    </row>
    <row r="1362" spans="1:7" x14ac:dyDescent="0.25">
      <c r="A1362" s="35" t="s">
        <v>7</v>
      </c>
      <c r="B1362" s="36"/>
      <c r="C1362" s="36"/>
      <c r="D1362" s="36"/>
      <c r="E1362" s="36"/>
      <c r="F1362" s="37"/>
      <c r="G1362" s="15">
        <f>SUM(G1355:G1361)</f>
        <v>2500000.0000000005</v>
      </c>
    </row>
    <row r="1363" spans="1:7" ht="30" x14ac:dyDescent="0.25">
      <c r="A1363" s="1" t="s">
        <v>5</v>
      </c>
      <c r="B1363" s="1" t="s">
        <v>0</v>
      </c>
      <c r="C1363" s="3" t="s">
        <v>3</v>
      </c>
      <c r="D1363" s="4" t="s">
        <v>9</v>
      </c>
      <c r="E1363" s="1" t="s">
        <v>1</v>
      </c>
      <c r="F1363" s="5" t="s">
        <v>2</v>
      </c>
      <c r="G1363" s="6" t="s">
        <v>4</v>
      </c>
    </row>
    <row r="1364" spans="1:7" x14ac:dyDescent="0.25">
      <c r="A1364" s="18">
        <v>1</v>
      </c>
      <c r="B1364" s="38" t="s">
        <v>1261</v>
      </c>
      <c r="C1364" s="32" t="s">
        <v>1262</v>
      </c>
      <c r="D1364" s="12">
        <v>32819120</v>
      </c>
      <c r="E1364" s="38" t="s">
        <v>1266</v>
      </c>
      <c r="F1364" s="17"/>
      <c r="G1364" s="16">
        <f>2500000/5</f>
        <v>500000</v>
      </c>
    </row>
    <row r="1365" spans="1:7" x14ac:dyDescent="0.25">
      <c r="A1365" s="18">
        <v>2</v>
      </c>
      <c r="B1365" s="38"/>
      <c r="C1365" s="32" t="s">
        <v>1263</v>
      </c>
      <c r="D1365" s="12">
        <v>33223205</v>
      </c>
      <c r="E1365" s="38"/>
      <c r="F1365" s="17"/>
      <c r="G1365" s="16">
        <f>2500000/5</f>
        <v>500000</v>
      </c>
    </row>
    <row r="1366" spans="1:7" x14ac:dyDescent="0.25">
      <c r="A1366" s="18">
        <v>3</v>
      </c>
      <c r="B1366" s="38"/>
      <c r="C1366" s="32" t="s">
        <v>1264</v>
      </c>
      <c r="D1366" s="12">
        <v>39032908</v>
      </c>
      <c r="E1366" s="38"/>
      <c r="F1366" s="17"/>
      <c r="G1366" s="16">
        <f>2500000/5</f>
        <v>500000</v>
      </c>
    </row>
    <row r="1367" spans="1:7" x14ac:dyDescent="0.25">
      <c r="A1367" s="18">
        <v>4</v>
      </c>
      <c r="B1367" s="38"/>
      <c r="C1367" s="32" t="s">
        <v>1265</v>
      </c>
      <c r="D1367" s="12">
        <v>36551385</v>
      </c>
      <c r="E1367" s="38"/>
      <c r="F1367" s="17"/>
      <c r="G1367" s="16">
        <f>2500000/5</f>
        <v>500000</v>
      </c>
    </row>
    <row r="1368" spans="1:7" x14ac:dyDescent="0.25">
      <c r="A1368" s="18">
        <v>5</v>
      </c>
      <c r="B1368" s="38"/>
      <c r="C1368" s="32" t="s">
        <v>1266</v>
      </c>
      <c r="D1368" s="12">
        <v>57412674</v>
      </c>
      <c r="E1368" s="38"/>
      <c r="F1368" s="17"/>
      <c r="G1368" s="16">
        <f>2500000/5</f>
        <v>500000</v>
      </c>
    </row>
    <row r="1369" spans="1:7" x14ac:dyDescent="0.25">
      <c r="A1369" s="35" t="s">
        <v>7</v>
      </c>
      <c r="B1369" s="36"/>
      <c r="C1369" s="36"/>
      <c r="D1369" s="36"/>
      <c r="E1369" s="36"/>
      <c r="F1369" s="37"/>
      <c r="G1369" s="15">
        <f>SUM(G1364:G1368)</f>
        <v>2500000</v>
      </c>
    </row>
    <row r="1370" spans="1:7" ht="30" x14ac:dyDescent="0.25">
      <c r="A1370" s="1" t="s">
        <v>5</v>
      </c>
      <c r="B1370" s="1" t="s">
        <v>0</v>
      </c>
      <c r="C1370" s="3" t="s">
        <v>3</v>
      </c>
      <c r="D1370" s="4" t="s">
        <v>9</v>
      </c>
      <c r="E1370" s="1" t="s">
        <v>1</v>
      </c>
      <c r="F1370" s="5" t="s">
        <v>2</v>
      </c>
      <c r="G1370" s="6" t="s">
        <v>4</v>
      </c>
    </row>
    <row r="1371" spans="1:7" x14ac:dyDescent="0.25">
      <c r="A1371" s="18">
        <v>1</v>
      </c>
      <c r="B1371" s="38" t="s">
        <v>1267</v>
      </c>
      <c r="C1371" s="32" t="s">
        <v>1268</v>
      </c>
      <c r="D1371" s="12">
        <v>7632441</v>
      </c>
      <c r="E1371" s="38" t="s">
        <v>1268</v>
      </c>
      <c r="F1371" s="17"/>
      <c r="G1371" s="16">
        <f t="shared" ref="G1371:G1376" si="81">2500000/6</f>
        <v>416666.66666666669</v>
      </c>
    </row>
    <row r="1372" spans="1:7" x14ac:dyDescent="0.25">
      <c r="A1372" s="18">
        <v>2</v>
      </c>
      <c r="B1372" s="38"/>
      <c r="C1372" s="32" t="s">
        <v>1269</v>
      </c>
      <c r="D1372" s="12">
        <v>26846438</v>
      </c>
      <c r="E1372" s="38"/>
      <c r="F1372" s="17"/>
      <c r="G1372" s="16">
        <f t="shared" si="81"/>
        <v>416666.66666666669</v>
      </c>
    </row>
    <row r="1373" spans="1:7" x14ac:dyDescent="0.25">
      <c r="A1373" s="18">
        <v>3</v>
      </c>
      <c r="B1373" s="38"/>
      <c r="C1373" s="32" t="s">
        <v>1270</v>
      </c>
      <c r="D1373" s="12">
        <v>84452258</v>
      </c>
      <c r="E1373" s="38"/>
      <c r="F1373" s="17"/>
      <c r="G1373" s="16">
        <f t="shared" si="81"/>
        <v>416666.66666666669</v>
      </c>
    </row>
    <row r="1374" spans="1:7" x14ac:dyDescent="0.25">
      <c r="A1374" s="18">
        <v>4</v>
      </c>
      <c r="B1374" s="38"/>
      <c r="C1374" s="32" t="s">
        <v>1271</v>
      </c>
      <c r="D1374" s="12">
        <v>39059654</v>
      </c>
      <c r="E1374" s="38"/>
      <c r="F1374" s="17"/>
      <c r="G1374" s="16">
        <f t="shared" si="81"/>
        <v>416666.66666666669</v>
      </c>
    </row>
    <row r="1375" spans="1:7" x14ac:dyDescent="0.25">
      <c r="A1375" s="18">
        <v>5</v>
      </c>
      <c r="B1375" s="38"/>
      <c r="C1375" s="32" t="s">
        <v>1272</v>
      </c>
      <c r="D1375" s="12">
        <v>12636331</v>
      </c>
      <c r="E1375" s="38"/>
      <c r="F1375" s="17"/>
      <c r="G1375" s="16">
        <f t="shared" si="81"/>
        <v>416666.66666666669</v>
      </c>
    </row>
    <row r="1376" spans="1:7" x14ac:dyDescent="0.25">
      <c r="A1376" s="18">
        <v>6</v>
      </c>
      <c r="B1376" s="38"/>
      <c r="C1376" s="32" t="s">
        <v>1273</v>
      </c>
      <c r="D1376" s="12">
        <v>57461787</v>
      </c>
      <c r="E1376" s="38"/>
      <c r="F1376" s="17"/>
      <c r="G1376" s="16">
        <f t="shared" si="81"/>
        <v>416666.66666666669</v>
      </c>
    </row>
    <row r="1377" spans="1:7" x14ac:dyDescent="0.25">
      <c r="A1377" s="35" t="s">
        <v>7</v>
      </c>
      <c r="B1377" s="36"/>
      <c r="C1377" s="36"/>
      <c r="D1377" s="36"/>
      <c r="E1377" s="36"/>
      <c r="F1377" s="37"/>
      <c r="G1377" s="15">
        <f>SUM(G1371:G1376)</f>
        <v>2500000</v>
      </c>
    </row>
    <row r="1378" spans="1:7" ht="30" x14ac:dyDescent="0.25">
      <c r="A1378" s="1" t="s">
        <v>5</v>
      </c>
      <c r="B1378" s="1" t="s">
        <v>0</v>
      </c>
      <c r="C1378" s="3" t="s">
        <v>3</v>
      </c>
      <c r="D1378" s="4" t="s">
        <v>9</v>
      </c>
      <c r="E1378" s="1" t="s">
        <v>1</v>
      </c>
      <c r="F1378" s="5" t="s">
        <v>2</v>
      </c>
      <c r="G1378" s="6" t="s">
        <v>4</v>
      </c>
    </row>
    <row r="1379" spans="1:7" x14ac:dyDescent="0.25">
      <c r="A1379" s="18">
        <v>1</v>
      </c>
      <c r="B1379" s="38" t="s">
        <v>497</v>
      </c>
      <c r="C1379" s="32" t="s">
        <v>1274</v>
      </c>
      <c r="D1379" s="12">
        <v>1085170407</v>
      </c>
      <c r="E1379" s="38" t="s">
        <v>1278</v>
      </c>
      <c r="F1379" s="17"/>
      <c r="G1379" s="16">
        <f t="shared" ref="G1379:G1386" si="82">2500000/8</f>
        <v>312500</v>
      </c>
    </row>
    <row r="1380" spans="1:7" x14ac:dyDescent="0.25">
      <c r="A1380" s="18">
        <v>2</v>
      </c>
      <c r="B1380" s="38"/>
      <c r="C1380" s="32" t="s">
        <v>1275</v>
      </c>
      <c r="D1380" s="32">
        <v>57434931</v>
      </c>
      <c r="E1380" s="38"/>
      <c r="F1380" s="17"/>
      <c r="G1380" s="16">
        <f t="shared" si="82"/>
        <v>312500</v>
      </c>
    </row>
    <row r="1381" spans="1:7" x14ac:dyDescent="0.25">
      <c r="A1381" s="18">
        <v>3</v>
      </c>
      <c r="B1381" s="38"/>
      <c r="C1381" s="32" t="s">
        <v>1276</v>
      </c>
      <c r="D1381" s="32">
        <v>1082894436</v>
      </c>
      <c r="E1381" s="38"/>
      <c r="F1381" s="17"/>
      <c r="G1381" s="16">
        <f t="shared" si="82"/>
        <v>312500</v>
      </c>
    </row>
    <row r="1382" spans="1:7" x14ac:dyDescent="0.25">
      <c r="A1382" s="18">
        <v>4</v>
      </c>
      <c r="B1382" s="38"/>
      <c r="C1382" s="32" t="s">
        <v>1342</v>
      </c>
      <c r="D1382" s="32">
        <v>12539564</v>
      </c>
      <c r="E1382" s="38"/>
      <c r="F1382" s="17"/>
      <c r="G1382" s="16">
        <f t="shared" si="82"/>
        <v>312500</v>
      </c>
    </row>
    <row r="1383" spans="1:7" x14ac:dyDescent="0.25">
      <c r="A1383" s="18">
        <v>5</v>
      </c>
      <c r="B1383" s="38"/>
      <c r="C1383" s="32" t="s">
        <v>1343</v>
      </c>
      <c r="D1383" s="32">
        <v>57301373</v>
      </c>
      <c r="E1383" s="38"/>
      <c r="F1383" s="17"/>
      <c r="G1383" s="16">
        <f t="shared" si="82"/>
        <v>312500</v>
      </c>
    </row>
    <row r="1384" spans="1:7" x14ac:dyDescent="0.25">
      <c r="A1384" s="18">
        <v>6</v>
      </c>
      <c r="B1384" s="38"/>
      <c r="C1384" s="32" t="s">
        <v>1277</v>
      </c>
      <c r="D1384" s="32">
        <v>57415395</v>
      </c>
      <c r="E1384" s="38"/>
      <c r="F1384" s="17"/>
      <c r="G1384" s="16">
        <f t="shared" si="82"/>
        <v>312500</v>
      </c>
    </row>
    <row r="1385" spans="1:7" x14ac:dyDescent="0.25">
      <c r="A1385" s="18">
        <v>7</v>
      </c>
      <c r="B1385" s="38"/>
      <c r="C1385" s="32" t="s">
        <v>1344</v>
      </c>
      <c r="D1385" s="32">
        <v>26846229</v>
      </c>
      <c r="E1385" s="38"/>
      <c r="F1385" s="17"/>
      <c r="G1385" s="16">
        <f t="shared" si="82"/>
        <v>312500</v>
      </c>
    </row>
    <row r="1386" spans="1:7" x14ac:dyDescent="0.25">
      <c r="A1386" s="18">
        <v>8</v>
      </c>
      <c r="B1386" s="38"/>
      <c r="C1386" s="32" t="s">
        <v>1345</v>
      </c>
      <c r="D1386" s="32">
        <v>1082851115</v>
      </c>
      <c r="E1386" s="38"/>
      <c r="F1386" s="17"/>
      <c r="G1386" s="16">
        <f t="shared" si="82"/>
        <v>312500</v>
      </c>
    </row>
    <row r="1387" spans="1:7" x14ac:dyDescent="0.25">
      <c r="A1387" s="35" t="s">
        <v>7</v>
      </c>
      <c r="B1387" s="36"/>
      <c r="C1387" s="36"/>
      <c r="D1387" s="36"/>
      <c r="E1387" s="36"/>
      <c r="F1387" s="37"/>
      <c r="G1387" s="15">
        <f>SUM(G1379:G1386)</f>
        <v>2500000</v>
      </c>
    </row>
    <row r="1388" spans="1:7" ht="30" x14ac:dyDescent="0.25">
      <c r="A1388" s="1" t="s">
        <v>5</v>
      </c>
      <c r="B1388" s="1" t="s">
        <v>0</v>
      </c>
      <c r="C1388" s="3" t="s">
        <v>3</v>
      </c>
      <c r="D1388" s="4" t="s">
        <v>9</v>
      </c>
      <c r="E1388" s="1" t="s">
        <v>1</v>
      </c>
      <c r="F1388" s="5" t="s">
        <v>2</v>
      </c>
      <c r="G1388" s="6" t="s">
        <v>4</v>
      </c>
    </row>
    <row r="1389" spans="1:7" x14ac:dyDescent="0.25">
      <c r="A1389" s="18">
        <v>1</v>
      </c>
      <c r="B1389" s="38" t="s">
        <v>1279</v>
      </c>
      <c r="C1389" s="32" t="s">
        <v>1280</v>
      </c>
      <c r="D1389" s="12">
        <v>57446445</v>
      </c>
      <c r="E1389" s="38" t="s">
        <v>1280</v>
      </c>
      <c r="F1389" s="17"/>
      <c r="G1389" s="16">
        <f>2500000/4</f>
        <v>625000</v>
      </c>
    </row>
    <row r="1390" spans="1:7" x14ac:dyDescent="0.25">
      <c r="A1390" s="18">
        <v>2</v>
      </c>
      <c r="B1390" s="38"/>
      <c r="C1390" s="32" t="s">
        <v>1281</v>
      </c>
      <c r="D1390" s="12">
        <v>22397452</v>
      </c>
      <c r="E1390" s="38"/>
      <c r="F1390" s="17"/>
      <c r="G1390" s="16">
        <f>2500000/4</f>
        <v>625000</v>
      </c>
    </row>
    <row r="1391" spans="1:7" x14ac:dyDescent="0.25">
      <c r="A1391" s="18">
        <v>3</v>
      </c>
      <c r="B1391" s="38"/>
      <c r="C1391" s="32" t="s">
        <v>1282</v>
      </c>
      <c r="D1391" s="12">
        <v>49551739</v>
      </c>
      <c r="E1391" s="38"/>
      <c r="F1391" s="17"/>
      <c r="G1391" s="16">
        <f>2500000/4</f>
        <v>625000</v>
      </c>
    </row>
    <row r="1392" spans="1:7" x14ac:dyDescent="0.25">
      <c r="A1392" s="18">
        <v>4</v>
      </c>
      <c r="B1392" s="38"/>
      <c r="C1392" s="32" t="s">
        <v>1283</v>
      </c>
      <c r="D1392" s="12">
        <v>57400895</v>
      </c>
      <c r="E1392" s="38"/>
      <c r="F1392" s="17"/>
      <c r="G1392" s="16">
        <f>2500000/4</f>
        <v>625000</v>
      </c>
    </row>
    <row r="1393" spans="1:7" x14ac:dyDescent="0.25">
      <c r="A1393" s="35" t="s">
        <v>7</v>
      </c>
      <c r="B1393" s="36"/>
      <c r="C1393" s="36"/>
      <c r="D1393" s="36"/>
      <c r="E1393" s="36"/>
      <c r="F1393" s="37"/>
      <c r="G1393" s="15">
        <f>SUM(G1389:G1392)</f>
        <v>2500000</v>
      </c>
    </row>
    <row r="1394" spans="1:7" ht="30" x14ac:dyDescent="0.25">
      <c r="A1394" s="1" t="s">
        <v>5</v>
      </c>
      <c r="B1394" s="1" t="s">
        <v>0</v>
      </c>
      <c r="C1394" s="3" t="s">
        <v>3</v>
      </c>
      <c r="D1394" s="4" t="s">
        <v>9</v>
      </c>
      <c r="E1394" s="1" t="s">
        <v>1</v>
      </c>
      <c r="F1394" s="5" t="s">
        <v>2</v>
      </c>
      <c r="G1394" s="6" t="s">
        <v>4</v>
      </c>
    </row>
    <row r="1395" spans="1:7" x14ac:dyDescent="0.25">
      <c r="A1395" s="18">
        <v>1</v>
      </c>
      <c r="B1395" s="38" t="s">
        <v>1284</v>
      </c>
      <c r="C1395" s="32" t="s">
        <v>1285</v>
      </c>
      <c r="D1395" s="12">
        <v>57401920</v>
      </c>
      <c r="E1395" s="38" t="s">
        <v>1292</v>
      </c>
      <c r="F1395" s="17"/>
      <c r="G1395" s="16">
        <f t="shared" ref="G1395:G1404" si="83">2500000/10</f>
        <v>250000</v>
      </c>
    </row>
    <row r="1396" spans="1:7" x14ac:dyDescent="0.25">
      <c r="A1396" s="18">
        <v>2</v>
      </c>
      <c r="B1396" s="38"/>
      <c r="C1396" s="32" t="s">
        <v>1286</v>
      </c>
      <c r="D1396" s="12">
        <v>57302324</v>
      </c>
      <c r="E1396" s="38"/>
      <c r="F1396" s="17"/>
      <c r="G1396" s="16">
        <f t="shared" si="83"/>
        <v>250000</v>
      </c>
    </row>
    <row r="1397" spans="1:7" x14ac:dyDescent="0.25">
      <c r="A1397" s="18">
        <v>3</v>
      </c>
      <c r="B1397" s="38"/>
      <c r="C1397" s="32" t="s">
        <v>1287</v>
      </c>
      <c r="D1397" s="12">
        <v>26692235</v>
      </c>
      <c r="E1397" s="38"/>
      <c r="F1397" s="17"/>
      <c r="G1397" s="16">
        <f t="shared" si="83"/>
        <v>250000</v>
      </c>
    </row>
    <row r="1398" spans="1:7" x14ac:dyDescent="0.25">
      <c r="A1398" s="18">
        <v>4</v>
      </c>
      <c r="B1398" s="38"/>
      <c r="C1398" s="32" t="s">
        <v>1288</v>
      </c>
      <c r="D1398" s="12">
        <v>57446446</v>
      </c>
      <c r="E1398" s="38"/>
      <c r="F1398" s="17"/>
      <c r="G1398" s="16">
        <f t="shared" si="83"/>
        <v>250000</v>
      </c>
    </row>
    <row r="1399" spans="1:7" x14ac:dyDescent="0.25">
      <c r="A1399" s="18">
        <v>5</v>
      </c>
      <c r="B1399" s="38"/>
      <c r="C1399" s="32" t="s">
        <v>1289</v>
      </c>
      <c r="D1399" s="12">
        <v>36564911</v>
      </c>
      <c r="E1399" s="38"/>
      <c r="F1399" s="17"/>
      <c r="G1399" s="16">
        <f t="shared" si="83"/>
        <v>250000</v>
      </c>
    </row>
    <row r="1400" spans="1:7" x14ac:dyDescent="0.25">
      <c r="A1400" s="18">
        <v>6</v>
      </c>
      <c r="B1400" s="38"/>
      <c r="C1400" s="32" t="s">
        <v>1290</v>
      </c>
      <c r="D1400" s="12">
        <v>57447588</v>
      </c>
      <c r="E1400" s="38"/>
      <c r="F1400" s="17"/>
      <c r="G1400" s="16">
        <f t="shared" si="83"/>
        <v>250000</v>
      </c>
    </row>
    <row r="1401" spans="1:7" x14ac:dyDescent="0.25">
      <c r="A1401" s="18">
        <v>7</v>
      </c>
      <c r="B1401" s="38"/>
      <c r="C1401" s="32" t="s">
        <v>1291</v>
      </c>
      <c r="D1401" s="12">
        <v>19586046</v>
      </c>
      <c r="E1401" s="38"/>
      <c r="F1401" s="17"/>
      <c r="G1401" s="16">
        <f t="shared" si="83"/>
        <v>250000</v>
      </c>
    </row>
    <row r="1402" spans="1:7" x14ac:dyDescent="0.25">
      <c r="A1402" s="18">
        <v>8</v>
      </c>
      <c r="B1402" s="38"/>
      <c r="C1402" s="32" t="s">
        <v>1292</v>
      </c>
      <c r="D1402" s="12">
        <v>39143086</v>
      </c>
      <c r="E1402" s="38"/>
      <c r="F1402" s="17"/>
      <c r="G1402" s="16">
        <f t="shared" si="83"/>
        <v>250000</v>
      </c>
    </row>
    <row r="1403" spans="1:7" x14ac:dyDescent="0.25">
      <c r="A1403" s="18">
        <v>9</v>
      </c>
      <c r="B1403" s="38"/>
      <c r="C1403" s="32" t="s">
        <v>1293</v>
      </c>
      <c r="D1403" s="12">
        <v>57403247</v>
      </c>
      <c r="E1403" s="38"/>
      <c r="F1403" s="17"/>
      <c r="G1403" s="16">
        <f t="shared" si="83"/>
        <v>250000</v>
      </c>
    </row>
    <row r="1404" spans="1:7" x14ac:dyDescent="0.25">
      <c r="A1404" s="18">
        <v>10</v>
      </c>
      <c r="B1404" s="38"/>
      <c r="C1404" s="32" t="s">
        <v>1294</v>
      </c>
      <c r="D1404" s="12">
        <v>57447589</v>
      </c>
      <c r="E1404" s="38"/>
      <c r="F1404" s="17"/>
      <c r="G1404" s="16">
        <f t="shared" si="83"/>
        <v>250000</v>
      </c>
    </row>
    <row r="1405" spans="1:7" x14ac:dyDescent="0.25">
      <c r="A1405" s="35" t="s">
        <v>7</v>
      </c>
      <c r="B1405" s="36"/>
      <c r="C1405" s="36"/>
      <c r="D1405" s="36"/>
      <c r="E1405" s="36"/>
      <c r="F1405" s="37"/>
      <c r="G1405" s="15">
        <f>SUM(G1395:G1404)</f>
        <v>2500000</v>
      </c>
    </row>
    <row r="1406" spans="1:7" ht="30" x14ac:dyDescent="0.25">
      <c r="A1406" s="1" t="s">
        <v>5</v>
      </c>
      <c r="B1406" s="1" t="s">
        <v>0</v>
      </c>
      <c r="C1406" s="3" t="s">
        <v>3</v>
      </c>
      <c r="D1406" s="4" t="s">
        <v>9</v>
      </c>
      <c r="E1406" s="1" t="s">
        <v>1</v>
      </c>
      <c r="F1406" s="5" t="s">
        <v>2</v>
      </c>
      <c r="G1406" s="6" t="s">
        <v>4</v>
      </c>
    </row>
    <row r="1407" spans="1:7" x14ac:dyDescent="0.25">
      <c r="A1407" s="18">
        <v>1</v>
      </c>
      <c r="B1407" s="38" t="s">
        <v>1295</v>
      </c>
      <c r="C1407" s="32" t="s">
        <v>1296</v>
      </c>
      <c r="D1407" s="12">
        <v>57447423</v>
      </c>
      <c r="E1407" s="38" t="s">
        <v>1303</v>
      </c>
      <c r="F1407" s="17"/>
      <c r="G1407" s="16">
        <f t="shared" ref="G1407:G1414" si="84">2500000/8</f>
        <v>312500</v>
      </c>
    </row>
    <row r="1408" spans="1:7" x14ac:dyDescent="0.25">
      <c r="A1408" s="18">
        <v>2</v>
      </c>
      <c r="B1408" s="38"/>
      <c r="C1408" s="32" t="s">
        <v>1297</v>
      </c>
      <c r="D1408" s="12">
        <v>32635263</v>
      </c>
      <c r="E1408" s="38"/>
      <c r="F1408" s="17"/>
      <c r="G1408" s="16">
        <f t="shared" si="84"/>
        <v>312500</v>
      </c>
    </row>
    <row r="1409" spans="1:7" x14ac:dyDescent="0.25">
      <c r="A1409" s="18">
        <v>3</v>
      </c>
      <c r="B1409" s="38"/>
      <c r="C1409" s="32" t="s">
        <v>1298</v>
      </c>
      <c r="D1409" s="12">
        <v>57404267</v>
      </c>
      <c r="E1409" s="38"/>
      <c r="F1409" s="17"/>
      <c r="G1409" s="16">
        <f t="shared" si="84"/>
        <v>312500</v>
      </c>
    </row>
    <row r="1410" spans="1:7" x14ac:dyDescent="0.25">
      <c r="A1410" s="18">
        <v>4</v>
      </c>
      <c r="B1410" s="38"/>
      <c r="C1410" s="32" t="s">
        <v>1299</v>
      </c>
      <c r="D1410" s="12">
        <v>57404468</v>
      </c>
      <c r="E1410" s="38"/>
      <c r="F1410" s="17"/>
      <c r="G1410" s="16">
        <f t="shared" si="84"/>
        <v>312500</v>
      </c>
    </row>
    <row r="1411" spans="1:7" x14ac:dyDescent="0.25">
      <c r="A1411" s="18">
        <v>5</v>
      </c>
      <c r="B1411" s="38"/>
      <c r="C1411" s="32" t="s">
        <v>1300</v>
      </c>
      <c r="D1411" s="12">
        <v>57450742</v>
      </c>
      <c r="E1411" s="38"/>
      <c r="F1411" s="17"/>
      <c r="G1411" s="16">
        <f t="shared" si="84"/>
        <v>312500</v>
      </c>
    </row>
    <row r="1412" spans="1:7" x14ac:dyDescent="0.25">
      <c r="A1412" s="18">
        <v>6</v>
      </c>
      <c r="B1412" s="38"/>
      <c r="C1412" s="32" t="s">
        <v>1301</v>
      </c>
      <c r="D1412" s="12">
        <v>4990487</v>
      </c>
      <c r="E1412" s="38"/>
      <c r="F1412" s="17"/>
      <c r="G1412" s="16">
        <f t="shared" si="84"/>
        <v>312500</v>
      </c>
    </row>
    <row r="1413" spans="1:7" x14ac:dyDescent="0.25">
      <c r="A1413" s="18">
        <v>7</v>
      </c>
      <c r="B1413" s="38"/>
      <c r="C1413" s="32" t="s">
        <v>1302</v>
      </c>
      <c r="D1413" s="12">
        <v>57404820</v>
      </c>
      <c r="E1413" s="38"/>
      <c r="F1413" s="17"/>
      <c r="G1413" s="16">
        <f t="shared" si="84"/>
        <v>312500</v>
      </c>
    </row>
    <row r="1414" spans="1:7" x14ac:dyDescent="0.25">
      <c r="A1414" s="18">
        <v>8</v>
      </c>
      <c r="B1414" s="38"/>
      <c r="C1414" s="32" t="s">
        <v>1303</v>
      </c>
      <c r="D1414" s="12">
        <v>57402593</v>
      </c>
      <c r="E1414" s="38"/>
      <c r="F1414" s="17"/>
      <c r="G1414" s="16">
        <f t="shared" si="84"/>
        <v>312500</v>
      </c>
    </row>
    <row r="1415" spans="1:7" x14ac:dyDescent="0.25">
      <c r="A1415" s="35" t="s">
        <v>7</v>
      </c>
      <c r="B1415" s="36"/>
      <c r="C1415" s="36"/>
      <c r="D1415" s="36"/>
      <c r="E1415" s="36"/>
      <c r="F1415" s="37"/>
      <c r="G1415" s="15">
        <f>SUM(G1407:G1414)</f>
        <v>2500000</v>
      </c>
    </row>
    <row r="1416" spans="1:7" ht="30" x14ac:dyDescent="0.25">
      <c r="A1416" s="1" t="s">
        <v>5</v>
      </c>
      <c r="B1416" s="1" t="s">
        <v>0</v>
      </c>
      <c r="C1416" s="3" t="s">
        <v>3</v>
      </c>
      <c r="D1416" s="4" t="s">
        <v>9</v>
      </c>
      <c r="E1416" s="1" t="s">
        <v>1</v>
      </c>
      <c r="F1416" s="5" t="s">
        <v>2</v>
      </c>
      <c r="G1416" s="6" t="s">
        <v>4</v>
      </c>
    </row>
    <row r="1417" spans="1:7" x14ac:dyDescent="0.25">
      <c r="A1417" s="18">
        <v>1</v>
      </c>
      <c r="B1417" s="38" t="s">
        <v>1305</v>
      </c>
      <c r="C1417" s="32" t="s">
        <v>1304</v>
      </c>
      <c r="D1417" s="12">
        <v>39098918</v>
      </c>
      <c r="E1417" s="38" t="s">
        <v>1304</v>
      </c>
      <c r="F1417" s="17"/>
      <c r="G1417" s="16">
        <f>2500000/5</f>
        <v>500000</v>
      </c>
    </row>
    <row r="1418" spans="1:7" x14ac:dyDescent="0.25">
      <c r="A1418" s="18">
        <v>2</v>
      </c>
      <c r="B1418" s="38"/>
      <c r="C1418" s="32" t="s">
        <v>1306</v>
      </c>
      <c r="D1418" s="12">
        <v>57115374</v>
      </c>
      <c r="E1418" s="38"/>
      <c r="F1418" s="17"/>
      <c r="G1418" s="16">
        <f>2500000/5</f>
        <v>500000</v>
      </c>
    </row>
    <row r="1419" spans="1:7" x14ac:dyDescent="0.25">
      <c r="A1419" s="18">
        <v>3</v>
      </c>
      <c r="B1419" s="38"/>
      <c r="C1419" s="32" t="s">
        <v>1307</v>
      </c>
      <c r="D1419" s="12">
        <v>22473704</v>
      </c>
      <c r="E1419" s="38"/>
      <c r="F1419" s="17"/>
      <c r="G1419" s="16">
        <f>2500000/5</f>
        <v>500000</v>
      </c>
    </row>
    <row r="1420" spans="1:7" x14ac:dyDescent="0.25">
      <c r="A1420" s="18">
        <v>4</v>
      </c>
      <c r="B1420" s="38"/>
      <c r="C1420" s="32" t="s">
        <v>1308</v>
      </c>
      <c r="D1420" s="12">
        <v>57305596</v>
      </c>
      <c r="E1420" s="38"/>
      <c r="F1420" s="17"/>
      <c r="G1420" s="16">
        <f>2500000/5</f>
        <v>500000</v>
      </c>
    </row>
    <row r="1421" spans="1:7" x14ac:dyDescent="0.25">
      <c r="A1421" s="18">
        <v>5</v>
      </c>
      <c r="B1421" s="38"/>
      <c r="C1421" s="32" t="s">
        <v>1309</v>
      </c>
      <c r="D1421" s="12">
        <v>39093645</v>
      </c>
      <c r="E1421" s="38"/>
      <c r="F1421" s="17"/>
      <c r="G1421" s="16">
        <f>2500000/5</f>
        <v>500000</v>
      </c>
    </row>
    <row r="1422" spans="1:7" x14ac:dyDescent="0.25">
      <c r="A1422" s="35" t="s">
        <v>7</v>
      </c>
      <c r="B1422" s="36"/>
      <c r="C1422" s="36"/>
      <c r="D1422" s="36"/>
      <c r="E1422" s="36"/>
      <c r="F1422" s="37"/>
      <c r="G1422" s="15">
        <f>SUM(G1417:G1421)</f>
        <v>2500000</v>
      </c>
    </row>
    <row r="1423" spans="1:7" ht="30" x14ac:dyDescent="0.25">
      <c r="A1423" s="1" t="s">
        <v>5</v>
      </c>
      <c r="B1423" s="1" t="s">
        <v>0</v>
      </c>
      <c r="C1423" s="3" t="s">
        <v>3</v>
      </c>
      <c r="D1423" s="4" t="s">
        <v>9</v>
      </c>
      <c r="E1423" s="1" t="s">
        <v>1</v>
      </c>
      <c r="F1423" s="5" t="s">
        <v>2</v>
      </c>
      <c r="G1423" s="6" t="s">
        <v>4</v>
      </c>
    </row>
    <row r="1424" spans="1:7" x14ac:dyDescent="0.25">
      <c r="A1424" s="18">
        <v>1</v>
      </c>
      <c r="B1424" s="38" t="s">
        <v>1310</v>
      </c>
      <c r="C1424" s="32" t="s">
        <v>1311</v>
      </c>
      <c r="D1424" s="12">
        <v>12613190</v>
      </c>
      <c r="E1424" s="38" t="s">
        <v>1311</v>
      </c>
      <c r="F1424" s="17"/>
      <c r="G1424" s="16">
        <f t="shared" ref="G1424:G1430" si="85">2500000/7</f>
        <v>357142.85714285716</v>
      </c>
    </row>
    <row r="1425" spans="1:7" x14ac:dyDescent="0.25">
      <c r="A1425" s="18">
        <v>2</v>
      </c>
      <c r="B1425" s="38"/>
      <c r="C1425" s="32" t="s">
        <v>1312</v>
      </c>
      <c r="D1425" s="12">
        <v>19535942</v>
      </c>
      <c r="E1425" s="38"/>
      <c r="F1425" s="17"/>
      <c r="G1425" s="16">
        <f t="shared" si="85"/>
        <v>357142.85714285716</v>
      </c>
    </row>
    <row r="1426" spans="1:7" x14ac:dyDescent="0.25">
      <c r="A1426" s="18">
        <v>3</v>
      </c>
      <c r="B1426" s="38"/>
      <c r="C1426" s="32" t="s">
        <v>1313</v>
      </c>
      <c r="D1426" s="12">
        <v>39004798</v>
      </c>
      <c r="E1426" s="38"/>
      <c r="F1426" s="17"/>
      <c r="G1426" s="16">
        <f t="shared" si="85"/>
        <v>357142.85714285716</v>
      </c>
    </row>
    <row r="1427" spans="1:7" x14ac:dyDescent="0.25">
      <c r="A1427" s="18">
        <v>4</v>
      </c>
      <c r="B1427" s="38"/>
      <c r="C1427" s="32" t="s">
        <v>1314</v>
      </c>
      <c r="D1427" s="12">
        <v>57422104</v>
      </c>
      <c r="E1427" s="38"/>
      <c r="F1427" s="17"/>
      <c r="G1427" s="16">
        <f t="shared" si="85"/>
        <v>357142.85714285716</v>
      </c>
    </row>
    <row r="1428" spans="1:7" x14ac:dyDescent="0.25">
      <c r="A1428" s="18">
        <v>5</v>
      </c>
      <c r="B1428" s="38"/>
      <c r="C1428" s="32" t="s">
        <v>1315</v>
      </c>
      <c r="D1428" s="12">
        <v>12632462</v>
      </c>
      <c r="E1428" s="38"/>
      <c r="F1428" s="17"/>
      <c r="G1428" s="16">
        <f t="shared" si="85"/>
        <v>357142.85714285716</v>
      </c>
    </row>
    <row r="1429" spans="1:7" x14ac:dyDescent="0.25">
      <c r="A1429" s="18">
        <v>6</v>
      </c>
      <c r="B1429" s="38"/>
      <c r="C1429" s="32" t="s">
        <v>1316</v>
      </c>
      <c r="D1429" s="12">
        <v>78711617</v>
      </c>
      <c r="E1429" s="38"/>
      <c r="F1429" s="17"/>
      <c r="G1429" s="16">
        <f t="shared" si="85"/>
        <v>357142.85714285716</v>
      </c>
    </row>
    <row r="1430" spans="1:7" x14ac:dyDescent="0.25">
      <c r="A1430" s="18">
        <v>7</v>
      </c>
      <c r="B1430" s="38"/>
      <c r="C1430" s="32" t="s">
        <v>1317</v>
      </c>
      <c r="D1430" s="12">
        <v>39004048</v>
      </c>
      <c r="E1430" s="38"/>
      <c r="F1430" s="17"/>
      <c r="G1430" s="16">
        <f t="shared" si="85"/>
        <v>357142.85714285716</v>
      </c>
    </row>
    <row r="1431" spans="1:7" x14ac:dyDescent="0.25">
      <c r="A1431" s="35" t="s">
        <v>7</v>
      </c>
      <c r="B1431" s="36"/>
      <c r="C1431" s="36"/>
      <c r="D1431" s="36"/>
      <c r="E1431" s="36"/>
      <c r="F1431" s="37"/>
      <c r="G1431" s="15">
        <f>SUM(G1424:G1430)</f>
        <v>2500000.0000000005</v>
      </c>
    </row>
    <row r="1432" spans="1:7" ht="30" x14ac:dyDescent="0.25">
      <c r="A1432" s="1" t="s">
        <v>5</v>
      </c>
      <c r="B1432" s="1" t="s">
        <v>0</v>
      </c>
      <c r="C1432" s="3" t="s">
        <v>3</v>
      </c>
      <c r="D1432" s="4" t="s">
        <v>9</v>
      </c>
      <c r="E1432" s="1" t="s">
        <v>1</v>
      </c>
      <c r="F1432" s="5" t="s">
        <v>2</v>
      </c>
      <c r="G1432" s="6" t="s">
        <v>4</v>
      </c>
    </row>
    <row r="1433" spans="1:7" x14ac:dyDescent="0.25">
      <c r="A1433" s="18">
        <v>1</v>
      </c>
      <c r="B1433" s="38" t="s">
        <v>1318</v>
      </c>
      <c r="C1433" s="32" t="s">
        <v>1319</v>
      </c>
      <c r="D1433" s="12">
        <v>19562005</v>
      </c>
      <c r="E1433" s="38" t="s">
        <v>1322</v>
      </c>
      <c r="F1433" s="17"/>
      <c r="G1433" s="16">
        <f t="shared" ref="G1433:G1439" si="86">2500000/7</f>
        <v>357142.85714285716</v>
      </c>
    </row>
    <row r="1434" spans="1:7" x14ac:dyDescent="0.25">
      <c r="A1434" s="18">
        <v>2</v>
      </c>
      <c r="B1434" s="38"/>
      <c r="C1434" s="32" t="s">
        <v>1320</v>
      </c>
      <c r="D1434" s="12">
        <v>39144010</v>
      </c>
      <c r="E1434" s="38"/>
      <c r="F1434" s="17"/>
      <c r="G1434" s="16">
        <f t="shared" si="86"/>
        <v>357142.85714285716</v>
      </c>
    </row>
    <row r="1435" spans="1:7" x14ac:dyDescent="0.25">
      <c r="A1435" s="18">
        <v>3</v>
      </c>
      <c r="B1435" s="38"/>
      <c r="C1435" s="32" t="s">
        <v>1321</v>
      </c>
      <c r="D1435" s="12">
        <v>57280306</v>
      </c>
      <c r="E1435" s="38"/>
      <c r="F1435" s="17"/>
      <c r="G1435" s="16">
        <f t="shared" si="86"/>
        <v>357142.85714285716</v>
      </c>
    </row>
    <row r="1436" spans="1:7" x14ac:dyDescent="0.25">
      <c r="A1436" s="18">
        <v>4</v>
      </c>
      <c r="B1436" s="38"/>
      <c r="C1436" s="32" t="s">
        <v>1322</v>
      </c>
      <c r="D1436" s="12">
        <v>57280368</v>
      </c>
      <c r="E1436" s="38"/>
      <c r="F1436" s="17"/>
      <c r="G1436" s="16">
        <f t="shared" si="86"/>
        <v>357142.85714285716</v>
      </c>
    </row>
    <row r="1437" spans="1:7" x14ac:dyDescent="0.25">
      <c r="A1437" s="18">
        <v>5</v>
      </c>
      <c r="B1437" s="38"/>
      <c r="C1437" s="32" t="s">
        <v>1323</v>
      </c>
      <c r="D1437" s="12">
        <v>26692268</v>
      </c>
      <c r="E1437" s="38"/>
      <c r="F1437" s="17"/>
      <c r="G1437" s="16">
        <f t="shared" si="86"/>
        <v>357142.85714285716</v>
      </c>
    </row>
    <row r="1438" spans="1:7" x14ac:dyDescent="0.25">
      <c r="A1438" s="18">
        <v>6</v>
      </c>
      <c r="B1438" s="38"/>
      <c r="C1438" s="32" t="s">
        <v>1324</v>
      </c>
      <c r="D1438" s="12">
        <v>26692220</v>
      </c>
      <c r="E1438" s="38"/>
      <c r="F1438" s="17"/>
      <c r="G1438" s="16">
        <f t="shared" si="86"/>
        <v>357142.85714285716</v>
      </c>
    </row>
    <row r="1439" spans="1:7" x14ac:dyDescent="0.25">
      <c r="A1439" s="18">
        <v>7</v>
      </c>
      <c r="B1439" s="38"/>
      <c r="C1439" s="32" t="s">
        <v>1325</v>
      </c>
      <c r="D1439" s="12">
        <v>57433549</v>
      </c>
      <c r="E1439" s="38"/>
      <c r="F1439" s="17"/>
      <c r="G1439" s="16">
        <f t="shared" si="86"/>
        <v>357142.85714285716</v>
      </c>
    </row>
    <row r="1440" spans="1:7" x14ac:dyDescent="0.25">
      <c r="A1440" s="35" t="s">
        <v>7</v>
      </c>
      <c r="B1440" s="36"/>
      <c r="C1440" s="36"/>
      <c r="D1440" s="36"/>
      <c r="E1440" s="36"/>
      <c r="F1440" s="37"/>
      <c r="G1440" s="15">
        <f>SUM(G1433:G1439)</f>
        <v>2500000.0000000005</v>
      </c>
    </row>
    <row r="1441" spans="1:7" ht="30" x14ac:dyDescent="0.25">
      <c r="A1441" s="1" t="s">
        <v>5</v>
      </c>
      <c r="B1441" s="1" t="s">
        <v>0</v>
      </c>
      <c r="C1441" s="3" t="s">
        <v>3</v>
      </c>
      <c r="D1441" s="4" t="s">
        <v>9</v>
      </c>
      <c r="E1441" s="1" t="s">
        <v>1</v>
      </c>
      <c r="F1441" s="5" t="s">
        <v>2</v>
      </c>
      <c r="G1441" s="6" t="s">
        <v>4</v>
      </c>
    </row>
    <row r="1442" spans="1:7" x14ac:dyDescent="0.25">
      <c r="A1442" s="18">
        <v>1</v>
      </c>
      <c r="B1442" s="38" t="s">
        <v>1332</v>
      </c>
      <c r="C1442" s="32" t="s">
        <v>1326</v>
      </c>
      <c r="D1442" s="12">
        <v>12598529</v>
      </c>
      <c r="E1442" s="38" t="s">
        <v>1326</v>
      </c>
      <c r="F1442" s="17"/>
      <c r="G1442" s="16">
        <f t="shared" ref="G1442:G1447" si="87">2500000/6</f>
        <v>416666.66666666669</v>
      </c>
    </row>
    <row r="1443" spans="1:7" x14ac:dyDescent="0.25">
      <c r="A1443" s="18">
        <v>2</v>
      </c>
      <c r="B1443" s="38"/>
      <c r="C1443" s="32" t="s">
        <v>1327</v>
      </c>
      <c r="D1443" s="12">
        <v>39086576</v>
      </c>
      <c r="E1443" s="38"/>
      <c r="F1443" s="17"/>
      <c r="G1443" s="16">
        <f t="shared" si="87"/>
        <v>416666.66666666669</v>
      </c>
    </row>
    <row r="1444" spans="1:7" x14ac:dyDescent="0.25">
      <c r="A1444" s="18">
        <v>3</v>
      </c>
      <c r="B1444" s="38"/>
      <c r="C1444" s="32" t="s">
        <v>1328</v>
      </c>
      <c r="D1444" s="12">
        <v>39090965</v>
      </c>
      <c r="E1444" s="38"/>
      <c r="F1444" s="17"/>
      <c r="G1444" s="16">
        <f t="shared" si="87"/>
        <v>416666.66666666669</v>
      </c>
    </row>
    <row r="1445" spans="1:7" x14ac:dyDescent="0.25">
      <c r="A1445" s="18">
        <v>4</v>
      </c>
      <c r="B1445" s="38"/>
      <c r="C1445" s="32" t="s">
        <v>1329</v>
      </c>
      <c r="D1445" s="12">
        <v>39093914</v>
      </c>
      <c r="E1445" s="38"/>
      <c r="F1445" s="17"/>
      <c r="G1445" s="16">
        <f t="shared" si="87"/>
        <v>416666.66666666669</v>
      </c>
    </row>
    <row r="1446" spans="1:7" x14ac:dyDescent="0.25">
      <c r="A1446" s="18">
        <v>5</v>
      </c>
      <c r="B1446" s="38"/>
      <c r="C1446" s="32" t="s">
        <v>1330</v>
      </c>
      <c r="D1446" s="12">
        <v>39087061</v>
      </c>
      <c r="E1446" s="38"/>
      <c r="F1446" s="17"/>
      <c r="G1446" s="16">
        <f t="shared" si="87"/>
        <v>416666.66666666669</v>
      </c>
    </row>
    <row r="1447" spans="1:7" x14ac:dyDescent="0.25">
      <c r="A1447" s="18">
        <v>6</v>
      </c>
      <c r="B1447" s="38"/>
      <c r="C1447" s="32" t="s">
        <v>1331</v>
      </c>
      <c r="D1447" s="12">
        <v>39091725</v>
      </c>
      <c r="E1447" s="38"/>
      <c r="F1447" s="17"/>
      <c r="G1447" s="16">
        <f t="shared" si="87"/>
        <v>416666.66666666669</v>
      </c>
    </row>
    <row r="1448" spans="1:7" x14ac:dyDescent="0.25">
      <c r="A1448" s="35" t="s">
        <v>7</v>
      </c>
      <c r="B1448" s="36"/>
      <c r="C1448" s="36"/>
      <c r="D1448" s="36"/>
      <c r="E1448" s="36"/>
      <c r="F1448" s="37"/>
      <c r="G1448" s="15">
        <f>SUM(G1442:G1447)</f>
        <v>2500000</v>
      </c>
    </row>
    <row r="1449" spans="1:7" ht="30" x14ac:dyDescent="0.25">
      <c r="A1449" s="1" t="s">
        <v>5</v>
      </c>
      <c r="B1449" s="1" t="s">
        <v>0</v>
      </c>
      <c r="C1449" s="3" t="s">
        <v>3</v>
      </c>
      <c r="D1449" s="4" t="s">
        <v>9</v>
      </c>
      <c r="E1449" s="1" t="s">
        <v>1</v>
      </c>
      <c r="F1449" s="5" t="s">
        <v>2</v>
      </c>
      <c r="G1449" s="6" t="s">
        <v>4</v>
      </c>
    </row>
    <row r="1450" spans="1:7" x14ac:dyDescent="0.25">
      <c r="A1450" s="18">
        <v>1</v>
      </c>
      <c r="B1450" s="38" t="s">
        <v>1333</v>
      </c>
      <c r="C1450" s="32" t="s">
        <v>1334</v>
      </c>
      <c r="D1450" s="12">
        <v>26855790</v>
      </c>
      <c r="E1450" s="38" t="s">
        <v>1334</v>
      </c>
      <c r="F1450" s="17"/>
      <c r="G1450" s="16">
        <f>2500000/3</f>
        <v>833333.33333333337</v>
      </c>
    </row>
    <row r="1451" spans="1:7" x14ac:dyDescent="0.25">
      <c r="A1451" s="18">
        <v>2</v>
      </c>
      <c r="B1451" s="38"/>
      <c r="C1451" s="32" t="s">
        <v>1346</v>
      </c>
      <c r="D1451" s="12">
        <v>7593273</v>
      </c>
      <c r="E1451" s="38"/>
      <c r="F1451" s="17"/>
      <c r="G1451" s="16">
        <f>2500000/3</f>
        <v>833333.33333333337</v>
      </c>
    </row>
    <row r="1452" spans="1:7" x14ac:dyDescent="0.25">
      <c r="A1452" s="18">
        <v>3</v>
      </c>
      <c r="B1452" s="38"/>
      <c r="C1452" s="32" t="s">
        <v>1335</v>
      </c>
      <c r="D1452" s="12">
        <v>26853137</v>
      </c>
      <c r="E1452" s="38"/>
      <c r="F1452" s="17"/>
      <c r="G1452" s="16">
        <f>2500000/3</f>
        <v>833333.33333333337</v>
      </c>
    </row>
    <row r="1453" spans="1:7" x14ac:dyDescent="0.25">
      <c r="A1453" s="35" t="s">
        <v>7</v>
      </c>
      <c r="B1453" s="36"/>
      <c r="C1453" s="36"/>
      <c r="D1453" s="36"/>
      <c r="E1453" s="36"/>
      <c r="F1453" s="37"/>
      <c r="G1453" s="15">
        <f>SUM(G1450:G1452)</f>
        <v>2500000</v>
      </c>
    </row>
    <row r="1454" spans="1:7" ht="30" x14ac:dyDescent="0.25">
      <c r="A1454" s="1" t="s">
        <v>5</v>
      </c>
      <c r="B1454" s="1" t="s">
        <v>0</v>
      </c>
      <c r="C1454" s="3" t="s">
        <v>3</v>
      </c>
      <c r="D1454" s="4" t="s">
        <v>9</v>
      </c>
      <c r="E1454" s="1" t="s">
        <v>1</v>
      </c>
      <c r="F1454" s="5" t="s">
        <v>2</v>
      </c>
      <c r="G1454" s="6" t="s">
        <v>4</v>
      </c>
    </row>
    <row r="1455" spans="1:7" x14ac:dyDescent="0.25">
      <c r="A1455" s="18">
        <v>1</v>
      </c>
      <c r="B1455" s="38" t="s">
        <v>1336</v>
      </c>
      <c r="C1455" s="32" t="s">
        <v>1337</v>
      </c>
      <c r="D1455" s="12">
        <v>57461480</v>
      </c>
      <c r="E1455" s="38" t="s">
        <v>1339</v>
      </c>
      <c r="F1455" s="17"/>
      <c r="G1455" s="16">
        <f>2500000/5</f>
        <v>500000</v>
      </c>
    </row>
    <row r="1456" spans="1:7" x14ac:dyDescent="0.25">
      <c r="A1456" s="18">
        <v>2</v>
      </c>
      <c r="B1456" s="38"/>
      <c r="C1456" s="32" t="s">
        <v>1338</v>
      </c>
      <c r="D1456" s="12">
        <v>56075505</v>
      </c>
      <c r="E1456" s="38"/>
      <c r="F1456" s="17"/>
      <c r="G1456" s="16">
        <f>2500000/5</f>
        <v>500000</v>
      </c>
    </row>
    <row r="1457" spans="1:7" x14ac:dyDescent="0.25">
      <c r="A1457" s="18">
        <v>3</v>
      </c>
      <c r="B1457" s="38"/>
      <c r="C1457" s="32" t="s">
        <v>1339</v>
      </c>
      <c r="D1457" s="12">
        <v>12544998</v>
      </c>
      <c r="E1457" s="38"/>
      <c r="F1457" s="17"/>
      <c r="G1457" s="16">
        <f>2500000/5</f>
        <v>500000</v>
      </c>
    </row>
    <row r="1458" spans="1:7" x14ac:dyDescent="0.25">
      <c r="A1458" s="18">
        <v>4</v>
      </c>
      <c r="B1458" s="38"/>
      <c r="C1458" s="32" t="s">
        <v>1340</v>
      </c>
      <c r="D1458" s="12">
        <v>19561143</v>
      </c>
      <c r="E1458" s="38"/>
      <c r="F1458" s="17"/>
      <c r="G1458" s="16">
        <f>2500000/5</f>
        <v>500000</v>
      </c>
    </row>
    <row r="1459" spans="1:7" x14ac:dyDescent="0.25">
      <c r="A1459" s="18">
        <v>5</v>
      </c>
      <c r="B1459" s="38"/>
      <c r="C1459" s="32" t="s">
        <v>1341</v>
      </c>
      <c r="D1459" s="12">
        <v>57280550</v>
      </c>
      <c r="E1459" s="38"/>
      <c r="F1459" s="17"/>
      <c r="G1459" s="16">
        <f>2500000/5</f>
        <v>500000</v>
      </c>
    </row>
    <row r="1460" spans="1:7" x14ac:dyDescent="0.25">
      <c r="A1460" s="35" t="s">
        <v>7</v>
      </c>
      <c r="B1460" s="36"/>
      <c r="C1460" s="36"/>
      <c r="D1460" s="36"/>
      <c r="E1460" s="36"/>
      <c r="F1460" s="37"/>
      <c r="G1460" s="15">
        <f>SUM(G1455:G1459)</f>
        <v>2500000</v>
      </c>
    </row>
    <row r="1461" spans="1:7" ht="30" x14ac:dyDescent="0.25">
      <c r="A1461" s="1" t="s">
        <v>5</v>
      </c>
      <c r="B1461" s="1" t="s">
        <v>0</v>
      </c>
      <c r="C1461" s="3" t="s">
        <v>3</v>
      </c>
      <c r="D1461" s="4" t="s">
        <v>9</v>
      </c>
      <c r="E1461" s="1" t="s">
        <v>1</v>
      </c>
      <c r="F1461" s="5" t="s">
        <v>2</v>
      </c>
      <c r="G1461" s="6" t="s">
        <v>4</v>
      </c>
    </row>
    <row r="1462" spans="1:7" ht="15" customHeight="1" x14ac:dyDescent="0.25">
      <c r="A1462" s="18">
        <v>1</v>
      </c>
      <c r="B1462" s="38" t="s">
        <v>1347</v>
      </c>
      <c r="C1462" s="32" t="s">
        <v>1348</v>
      </c>
      <c r="D1462" s="12">
        <v>85162719</v>
      </c>
      <c r="E1462" s="38" t="s">
        <v>1350</v>
      </c>
      <c r="F1462" s="17"/>
      <c r="G1462" s="16">
        <f t="shared" ref="G1462:G1482" si="88">2500000/21</f>
        <v>119047.61904761905</v>
      </c>
    </row>
    <row r="1463" spans="1:7" x14ac:dyDescent="0.25">
      <c r="A1463" s="18">
        <v>2</v>
      </c>
      <c r="B1463" s="38"/>
      <c r="C1463" s="32" t="s">
        <v>1349</v>
      </c>
      <c r="D1463" s="12">
        <v>23855006</v>
      </c>
      <c r="E1463" s="38"/>
      <c r="F1463" s="17"/>
      <c r="G1463" s="16">
        <f t="shared" si="88"/>
        <v>119047.61904761905</v>
      </c>
    </row>
    <row r="1464" spans="1:7" x14ac:dyDescent="0.25">
      <c r="A1464" s="18">
        <v>3</v>
      </c>
      <c r="B1464" s="38"/>
      <c r="C1464" s="32" t="s">
        <v>1350</v>
      </c>
      <c r="D1464" s="12">
        <v>73126310</v>
      </c>
      <c r="E1464" s="38"/>
      <c r="F1464" s="17"/>
      <c r="G1464" s="16">
        <f t="shared" si="88"/>
        <v>119047.61904761905</v>
      </c>
    </row>
    <row r="1465" spans="1:7" x14ac:dyDescent="0.25">
      <c r="A1465" s="18">
        <v>4</v>
      </c>
      <c r="B1465" s="38"/>
      <c r="C1465" s="32" t="s">
        <v>1351</v>
      </c>
      <c r="D1465" s="12">
        <v>57407373</v>
      </c>
      <c r="E1465" s="38"/>
      <c r="F1465" s="17"/>
      <c r="G1465" s="16">
        <f t="shared" si="88"/>
        <v>119047.61904761905</v>
      </c>
    </row>
    <row r="1466" spans="1:7" x14ac:dyDescent="0.25">
      <c r="A1466" s="18">
        <v>5</v>
      </c>
      <c r="B1466" s="38"/>
      <c r="C1466" s="32" t="s">
        <v>1352</v>
      </c>
      <c r="D1466" s="12">
        <v>85161873</v>
      </c>
      <c r="E1466" s="38"/>
      <c r="F1466" s="17"/>
      <c r="G1466" s="16">
        <f t="shared" si="88"/>
        <v>119047.61904761905</v>
      </c>
    </row>
    <row r="1467" spans="1:7" x14ac:dyDescent="0.25">
      <c r="A1467" s="18">
        <v>6</v>
      </c>
      <c r="B1467" s="38"/>
      <c r="C1467" s="32" t="s">
        <v>1353</v>
      </c>
      <c r="D1467" s="12">
        <v>85160667</v>
      </c>
      <c r="E1467" s="38"/>
      <c r="F1467" s="17"/>
      <c r="G1467" s="16">
        <f t="shared" si="88"/>
        <v>119047.61904761905</v>
      </c>
    </row>
    <row r="1468" spans="1:7" x14ac:dyDescent="0.25">
      <c r="A1468" s="18">
        <v>7</v>
      </c>
      <c r="B1468" s="38"/>
      <c r="C1468" s="32" t="s">
        <v>1354</v>
      </c>
      <c r="D1468" s="12">
        <v>26785423</v>
      </c>
      <c r="E1468" s="38"/>
      <c r="F1468" s="17"/>
      <c r="G1468" s="16">
        <f t="shared" si="88"/>
        <v>119047.61904761905</v>
      </c>
    </row>
    <row r="1469" spans="1:7" x14ac:dyDescent="0.25">
      <c r="A1469" s="18">
        <v>8</v>
      </c>
      <c r="B1469" s="38"/>
      <c r="C1469" s="32" t="s">
        <v>1355</v>
      </c>
      <c r="D1469" s="12">
        <v>57408918</v>
      </c>
      <c r="E1469" s="38"/>
      <c r="F1469" s="17"/>
      <c r="G1469" s="16">
        <f t="shared" si="88"/>
        <v>119047.61904761905</v>
      </c>
    </row>
    <row r="1470" spans="1:7" x14ac:dyDescent="0.25">
      <c r="A1470" s="18">
        <v>9</v>
      </c>
      <c r="B1470" s="38"/>
      <c r="C1470" s="32" t="s">
        <v>1356</v>
      </c>
      <c r="D1470" s="12">
        <v>1085165471</v>
      </c>
      <c r="E1470" s="38"/>
      <c r="F1470" s="17"/>
      <c r="G1470" s="16">
        <f t="shared" si="88"/>
        <v>119047.61904761905</v>
      </c>
    </row>
    <row r="1471" spans="1:7" x14ac:dyDescent="0.25">
      <c r="A1471" s="18">
        <v>10</v>
      </c>
      <c r="B1471" s="38"/>
      <c r="C1471" s="32" t="s">
        <v>1357</v>
      </c>
      <c r="D1471" s="12">
        <v>36552376</v>
      </c>
      <c r="E1471" s="38"/>
      <c r="F1471" s="17"/>
      <c r="G1471" s="16">
        <f t="shared" si="88"/>
        <v>119047.61904761905</v>
      </c>
    </row>
    <row r="1472" spans="1:7" x14ac:dyDescent="0.25">
      <c r="A1472" s="18">
        <v>11</v>
      </c>
      <c r="B1472" s="38"/>
      <c r="C1472" s="32" t="s">
        <v>1358</v>
      </c>
      <c r="D1472" s="12">
        <v>85160835</v>
      </c>
      <c r="E1472" s="38"/>
      <c r="F1472" s="17"/>
      <c r="G1472" s="16">
        <f t="shared" si="88"/>
        <v>119047.61904761905</v>
      </c>
    </row>
    <row r="1473" spans="1:7" x14ac:dyDescent="0.25">
      <c r="A1473" s="18">
        <v>12</v>
      </c>
      <c r="B1473" s="38"/>
      <c r="C1473" s="32" t="s">
        <v>1359</v>
      </c>
      <c r="D1473" s="12">
        <v>85163861</v>
      </c>
      <c r="E1473" s="38"/>
      <c r="F1473" s="17"/>
      <c r="G1473" s="16">
        <f t="shared" si="88"/>
        <v>119047.61904761905</v>
      </c>
    </row>
    <row r="1474" spans="1:7" x14ac:dyDescent="0.25">
      <c r="A1474" s="18">
        <v>13</v>
      </c>
      <c r="B1474" s="38"/>
      <c r="C1474" s="32" t="s">
        <v>1360</v>
      </c>
      <c r="D1474" s="12">
        <v>36676105</v>
      </c>
      <c r="E1474" s="38"/>
      <c r="F1474" s="17"/>
      <c r="G1474" s="16">
        <f t="shared" si="88"/>
        <v>119047.61904761905</v>
      </c>
    </row>
    <row r="1475" spans="1:7" x14ac:dyDescent="0.25">
      <c r="A1475" s="18">
        <v>14</v>
      </c>
      <c r="B1475" s="38"/>
      <c r="C1475" s="32" t="s">
        <v>1361</v>
      </c>
      <c r="D1475" s="12">
        <v>1085165949</v>
      </c>
      <c r="E1475" s="38"/>
      <c r="F1475" s="17"/>
      <c r="G1475" s="16">
        <f t="shared" si="88"/>
        <v>119047.61904761905</v>
      </c>
    </row>
    <row r="1476" spans="1:7" x14ac:dyDescent="0.25">
      <c r="A1476" s="18">
        <v>15</v>
      </c>
      <c r="B1476" s="38"/>
      <c r="C1476" s="32" t="s">
        <v>1362</v>
      </c>
      <c r="D1476" s="12">
        <v>39028281</v>
      </c>
      <c r="E1476" s="38"/>
      <c r="F1476" s="17"/>
      <c r="G1476" s="16">
        <f t="shared" si="88"/>
        <v>119047.61904761905</v>
      </c>
    </row>
    <row r="1477" spans="1:7" x14ac:dyDescent="0.25">
      <c r="A1477" s="18">
        <v>16</v>
      </c>
      <c r="B1477" s="38"/>
      <c r="C1477" s="32" t="s">
        <v>1363</v>
      </c>
      <c r="D1477" s="12">
        <v>36640317</v>
      </c>
      <c r="E1477" s="38"/>
      <c r="F1477" s="17"/>
      <c r="G1477" s="16">
        <f t="shared" si="88"/>
        <v>119047.61904761905</v>
      </c>
    </row>
    <row r="1478" spans="1:7" x14ac:dyDescent="0.25">
      <c r="A1478" s="18">
        <v>17</v>
      </c>
      <c r="B1478" s="38"/>
      <c r="C1478" s="32" t="s">
        <v>1364</v>
      </c>
      <c r="D1478" s="12">
        <v>85161621</v>
      </c>
      <c r="E1478" s="38"/>
      <c r="F1478" s="17"/>
      <c r="G1478" s="16">
        <f t="shared" si="88"/>
        <v>119047.61904761905</v>
      </c>
    </row>
    <row r="1479" spans="1:7" x14ac:dyDescent="0.25">
      <c r="A1479" s="18">
        <v>18</v>
      </c>
      <c r="B1479" s="38"/>
      <c r="C1479" s="32" t="s">
        <v>1365</v>
      </c>
      <c r="D1479" s="12">
        <v>57407769</v>
      </c>
      <c r="E1479" s="38"/>
      <c r="F1479" s="17"/>
      <c r="G1479" s="16">
        <f t="shared" si="88"/>
        <v>119047.61904761905</v>
      </c>
    </row>
    <row r="1480" spans="1:7" x14ac:dyDescent="0.25">
      <c r="A1480" s="18">
        <v>19</v>
      </c>
      <c r="B1480" s="38"/>
      <c r="C1480" s="32" t="s">
        <v>1366</v>
      </c>
      <c r="D1480" s="12">
        <v>85161583</v>
      </c>
      <c r="E1480" s="38"/>
      <c r="F1480" s="17"/>
      <c r="G1480" s="16">
        <f t="shared" si="88"/>
        <v>119047.61904761905</v>
      </c>
    </row>
    <row r="1481" spans="1:7" x14ac:dyDescent="0.25">
      <c r="A1481" s="18">
        <v>20</v>
      </c>
      <c r="B1481" s="38"/>
      <c r="C1481" s="32" t="s">
        <v>1367</v>
      </c>
      <c r="D1481" s="12">
        <v>1085168194</v>
      </c>
      <c r="E1481" s="38"/>
      <c r="F1481" s="17"/>
      <c r="G1481" s="16">
        <f t="shared" si="88"/>
        <v>119047.61904761905</v>
      </c>
    </row>
    <row r="1482" spans="1:7" x14ac:dyDescent="0.25">
      <c r="A1482" s="18">
        <v>21</v>
      </c>
      <c r="B1482" s="38"/>
      <c r="C1482" s="32" t="s">
        <v>1649</v>
      </c>
      <c r="D1482" s="12">
        <v>1051655001</v>
      </c>
      <c r="E1482" s="38"/>
      <c r="F1482" s="17"/>
      <c r="G1482" s="16">
        <f t="shared" si="88"/>
        <v>119047.61904761905</v>
      </c>
    </row>
    <row r="1483" spans="1:7" x14ac:dyDescent="0.25">
      <c r="A1483" s="35" t="s">
        <v>7</v>
      </c>
      <c r="B1483" s="36"/>
      <c r="C1483" s="36"/>
      <c r="D1483" s="36"/>
      <c r="E1483" s="36"/>
      <c r="F1483" s="37"/>
      <c r="G1483" s="19">
        <f>SUM(G1462:G1482)</f>
        <v>2499999.9999999986</v>
      </c>
    </row>
    <row r="1484" spans="1:7" ht="30" x14ac:dyDescent="0.25">
      <c r="A1484" s="1" t="s">
        <v>5</v>
      </c>
      <c r="B1484" s="1" t="s">
        <v>0</v>
      </c>
      <c r="C1484" s="3" t="s">
        <v>3</v>
      </c>
      <c r="D1484" s="4" t="s">
        <v>9</v>
      </c>
      <c r="E1484" s="1" t="s">
        <v>1</v>
      </c>
      <c r="F1484" s="5" t="s">
        <v>2</v>
      </c>
      <c r="G1484" s="6" t="s">
        <v>4</v>
      </c>
    </row>
    <row r="1485" spans="1:7" ht="15" customHeight="1" x14ac:dyDescent="0.25">
      <c r="A1485" s="18">
        <v>1</v>
      </c>
      <c r="B1485" s="38" t="s">
        <v>1368</v>
      </c>
      <c r="C1485" s="32" t="s">
        <v>1369</v>
      </c>
      <c r="D1485" s="12">
        <v>85166087</v>
      </c>
      <c r="E1485" s="38" t="s">
        <v>1382</v>
      </c>
      <c r="F1485" s="32"/>
      <c r="G1485" s="16">
        <f t="shared" ref="G1485:G1511" si="89">2500000/27</f>
        <v>92592.592592592599</v>
      </c>
    </row>
    <row r="1486" spans="1:7" x14ac:dyDescent="0.25">
      <c r="A1486" s="18">
        <v>2</v>
      </c>
      <c r="B1486" s="38"/>
      <c r="C1486" s="32" t="s">
        <v>1370</v>
      </c>
      <c r="D1486" s="12">
        <v>13881639</v>
      </c>
      <c r="E1486" s="38"/>
      <c r="F1486" s="32"/>
      <c r="G1486" s="16">
        <f t="shared" si="89"/>
        <v>92592.592592592599</v>
      </c>
    </row>
    <row r="1487" spans="1:7" x14ac:dyDescent="0.25">
      <c r="A1487" s="18">
        <v>3</v>
      </c>
      <c r="B1487" s="38"/>
      <c r="C1487" s="32" t="s">
        <v>1371</v>
      </c>
      <c r="D1487" s="12">
        <v>57407335</v>
      </c>
      <c r="E1487" s="38"/>
      <c r="F1487" s="32"/>
      <c r="G1487" s="16">
        <f t="shared" si="89"/>
        <v>92592.592592592599</v>
      </c>
    </row>
    <row r="1488" spans="1:7" x14ac:dyDescent="0.25">
      <c r="A1488" s="18">
        <v>4</v>
      </c>
      <c r="B1488" s="38"/>
      <c r="C1488" s="32" t="s">
        <v>1372</v>
      </c>
      <c r="D1488" s="12">
        <v>45436488</v>
      </c>
      <c r="E1488" s="38"/>
      <c r="F1488" s="32"/>
      <c r="G1488" s="16">
        <f t="shared" si="89"/>
        <v>92592.592592592599</v>
      </c>
    </row>
    <row r="1489" spans="1:7" x14ac:dyDescent="0.25">
      <c r="A1489" s="18">
        <v>5</v>
      </c>
      <c r="B1489" s="38"/>
      <c r="C1489" s="32" t="s">
        <v>1373</v>
      </c>
      <c r="D1489" s="12">
        <v>51603204</v>
      </c>
      <c r="E1489" s="38"/>
      <c r="F1489" s="32"/>
      <c r="G1489" s="16">
        <f t="shared" si="89"/>
        <v>92592.592592592599</v>
      </c>
    </row>
    <row r="1490" spans="1:7" x14ac:dyDescent="0.25">
      <c r="A1490" s="18">
        <v>6</v>
      </c>
      <c r="B1490" s="38"/>
      <c r="C1490" s="32" t="s">
        <v>1374</v>
      </c>
      <c r="D1490" s="12">
        <v>26784018</v>
      </c>
      <c r="E1490" s="38"/>
      <c r="F1490" s="32"/>
      <c r="G1490" s="16">
        <f t="shared" si="89"/>
        <v>92592.592592592599</v>
      </c>
    </row>
    <row r="1491" spans="1:7" x14ac:dyDescent="0.25">
      <c r="A1491" s="18">
        <v>7</v>
      </c>
      <c r="B1491" s="38"/>
      <c r="C1491" s="32" t="s">
        <v>1375</v>
      </c>
      <c r="D1491" s="12">
        <v>85165398</v>
      </c>
      <c r="E1491" s="38"/>
      <c r="F1491" s="32"/>
      <c r="G1491" s="16">
        <f t="shared" si="89"/>
        <v>92592.592592592599</v>
      </c>
    </row>
    <row r="1492" spans="1:7" x14ac:dyDescent="0.25">
      <c r="A1492" s="18">
        <v>8</v>
      </c>
      <c r="B1492" s="38"/>
      <c r="C1492" s="32" t="s">
        <v>1376</v>
      </c>
      <c r="D1492" s="12">
        <v>3886171</v>
      </c>
      <c r="E1492" s="38"/>
      <c r="F1492" s="32"/>
      <c r="G1492" s="16">
        <f t="shared" si="89"/>
        <v>92592.592592592599</v>
      </c>
    </row>
    <row r="1493" spans="1:7" x14ac:dyDescent="0.25">
      <c r="A1493" s="18">
        <v>9</v>
      </c>
      <c r="B1493" s="38"/>
      <c r="C1493" s="32" t="s">
        <v>1377</v>
      </c>
      <c r="D1493" s="12">
        <v>22440962</v>
      </c>
      <c r="E1493" s="38"/>
      <c r="F1493" s="32"/>
      <c r="G1493" s="16">
        <f t="shared" si="89"/>
        <v>92592.592592592599</v>
      </c>
    </row>
    <row r="1494" spans="1:7" x14ac:dyDescent="0.25">
      <c r="A1494" s="18">
        <v>10</v>
      </c>
      <c r="B1494" s="38"/>
      <c r="C1494" s="32" t="s">
        <v>1378</v>
      </c>
      <c r="D1494" s="12">
        <v>26784288</v>
      </c>
      <c r="E1494" s="38"/>
      <c r="F1494" s="32"/>
      <c r="G1494" s="16">
        <f t="shared" si="89"/>
        <v>92592.592592592599</v>
      </c>
    </row>
    <row r="1495" spans="1:7" x14ac:dyDescent="0.25">
      <c r="A1495" s="18">
        <v>11</v>
      </c>
      <c r="B1495" s="38"/>
      <c r="C1495" s="32" t="s">
        <v>1379</v>
      </c>
      <c r="D1495" s="12">
        <v>26784823</v>
      </c>
      <c r="E1495" s="38"/>
      <c r="F1495" s="32"/>
      <c r="G1495" s="16">
        <f t="shared" si="89"/>
        <v>92592.592592592599</v>
      </c>
    </row>
    <row r="1496" spans="1:7" x14ac:dyDescent="0.25">
      <c r="A1496" s="18">
        <v>12</v>
      </c>
      <c r="B1496" s="38"/>
      <c r="C1496" s="32" t="s">
        <v>1380</v>
      </c>
      <c r="D1496" s="12">
        <v>57407767</v>
      </c>
      <c r="E1496" s="38"/>
      <c r="F1496" s="32"/>
      <c r="G1496" s="16">
        <f t="shared" si="89"/>
        <v>92592.592592592599</v>
      </c>
    </row>
    <row r="1497" spans="1:7" x14ac:dyDescent="0.25">
      <c r="A1497" s="18">
        <v>13</v>
      </c>
      <c r="B1497" s="38"/>
      <c r="C1497" s="32" t="s">
        <v>1381</v>
      </c>
      <c r="D1497" s="12">
        <v>39009432</v>
      </c>
      <c r="E1497" s="38"/>
      <c r="F1497" s="32"/>
      <c r="G1497" s="16">
        <f t="shared" si="89"/>
        <v>92592.592592592599</v>
      </c>
    </row>
    <row r="1498" spans="1:7" x14ac:dyDescent="0.25">
      <c r="A1498" s="18">
        <v>14</v>
      </c>
      <c r="B1498" s="38"/>
      <c r="C1498" s="32" t="s">
        <v>1382</v>
      </c>
      <c r="D1498" s="12">
        <v>85167136</v>
      </c>
      <c r="E1498" s="38"/>
      <c r="F1498" s="32"/>
      <c r="G1498" s="16">
        <f t="shared" si="89"/>
        <v>92592.592592592599</v>
      </c>
    </row>
    <row r="1499" spans="1:7" x14ac:dyDescent="0.25">
      <c r="A1499" s="18">
        <v>15</v>
      </c>
      <c r="B1499" s="38"/>
      <c r="C1499" s="32" t="s">
        <v>1383</v>
      </c>
      <c r="D1499" s="12">
        <v>26784951</v>
      </c>
      <c r="E1499" s="38"/>
      <c r="F1499" s="32"/>
      <c r="G1499" s="16">
        <f t="shared" si="89"/>
        <v>92592.592592592599</v>
      </c>
    </row>
    <row r="1500" spans="1:7" x14ac:dyDescent="0.25">
      <c r="A1500" s="18">
        <v>16</v>
      </c>
      <c r="B1500" s="38"/>
      <c r="C1500" s="32" t="s">
        <v>1384</v>
      </c>
      <c r="D1500" s="12">
        <v>36641622</v>
      </c>
      <c r="E1500" s="38"/>
      <c r="F1500" s="32"/>
      <c r="G1500" s="16">
        <f t="shared" si="89"/>
        <v>92592.592592592599</v>
      </c>
    </row>
    <row r="1501" spans="1:7" x14ac:dyDescent="0.25">
      <c r="A1501" s="18">
        <v>17</v>
      </c>
      <c r="B1501" s="38"/>
      <c r="C1501" s="32" t="s">
        <v>1385</v>
      </c>
      <c r="D1501" s="12">
        <v>39088066</v>
      </c>
      <c r="E1501" s="38"/>
      <c r="F1501" s="32"/>
      <c r="G1501" s="16">
        <f t="shared" si="89"/>
        <v>92592.592592592599</v>
      </c>
    </row>
    <row r="1502" spans="1:7" x14ac:dyDescent="0.25">
      <c r="A1502" s="18">
        <v>18</v>
      </c>
      <c r="B1502" s="38"/>
      <c r="C1502" s="32" t="s">
        <v>1386</v>
      </c>
      <c r="D1502" s="12">
        <v>85164778</v>
      </c>
      <c r="E1502" s="38"/>
      <c r="F1502" s="32"/>
      <c r="G1502" s="16">
        <f t="shared" si="89"/>
        <v>92592.592592592599</v>
      </c>
    </row>
    <row r="1503" spans="1:7" x14ac:dyDescent="0.25">
      <c r="A1503" s="18">
        <v>19</v>
      </c>
      <c r="B1503" s="38"/>
      <c r="C1503" s="32" t="s">
        <v>1387</v>
      </c>
      <c r="D1503" s="12">
        <v>57406755</v>
      </c>
      <c r="E1503" s="38"/>
      <c r="F1503" s="32"/>
      <c r="G1503" s="16">
        <f t="shared" si="89"/>
        <v>92592.592592592599</v>
      </c>
    </row>
    <row r="1504" spans="1:7" x14ac:dyDescent="0.25">
      <c r="A1504" s="18">
        <v>20</v>
      </c>
      <c r="B1504" s="38"/>
      <c r="C1504" s="32" t="s">
        <v>1388</v>
      </c>
      <c r="D1504" s="12">
        <v>26783850</v>
      </c>
      <c r="E1504" s="38"/>
      <c r="F1504" s="32"/>
      <c r="G1504" s="16">
        <f t="shared" si="89"/>
        <v>92592.592592592599</v>
      </c>
    </row>
    <row r="1505" spans="1:7" x14ac:dyDescent="0.25">
      <c r="A1505" s="18">
        <v>21</v>
      </c>
      <c r="B1505" s="38"/>
      <c r="C1505" s="32" t="s">
        <v>1389</v>
      </c>
      <c r="D1505" s="12">
        <v>26785417</v>
      </c>
      <c r="E1505" s="38"/>
      <c r="F1505" s="32"/>
      <c r="G1505" s="16">
        <f t="shared" si="89"/>
        <v>92592.592592592599</v>
      </c>
    </row>
    <row r="1506" spans="1:7" x14ac:dyDescent="0.25">
      <c r="A1506" s="18">
        <v>22</v>
      </c>
      <c r="B1506" s="38"/>
      <c r="C1506" s="32" t="s">
        <v>1390</v>
      </c>
      <c r="D1506" s="12">
        <v>26785319</v>
      </c>
      <c r="E1506" s="38"/>
      <c r="F1506" s="32"/>
      <c r="G1506" s="16">
        <f t="shared" si="89"/>
        <v>92592.592592592599</v>
      </c>
    </row>
    <row r="1507" spans="1:7" x14ac:dyDescent="0.25">
      <c r="A1507" s="18">
        <v>23</v>
      </c>
      <c r="B1507" s="38"/>
      <c r="C1507" s="32" t="s">
        <v>1391</v>
      </c>
      <c r="D1507" s="12">
        <v>57407064</v>
      </c>
      <c r="E1507" s="38"/>
      <c r="F1507" s="32"/>
      <c r="G1507" s="16">
        <f t="shared" si="89"/>
        <v>92592.592592592599</v>
      </c>
    </row>
    <row r="1508" spans="1:7" x14ac:dyDescent="0.25">
      <c r="A1508" s="18">
        <v>24</v>
      </c>
      <c r="B1508" s="38"/>
      <c r="C1508" s="32" t="s">
        <v>1392</v>
      </c>
      <c r="D1508" s="12">
        <v>36642289</v>
      </c>
      <c r="E1508" s="38"/>
      <c r="F1508" s="32"/>
      <c r="G1508" s="16">
        <f t="shared" si="89"/>
        <v>92592.592592592599</v>
      </c>
    </row>
    <row r="1509" spans="1:7" x14ac:dyDescent="0.25">
      <c r="A1509" s="18">
        <v>25</v>
      </c>
      <c r="B1509" s="38"/>
      <c r="C1509" s="32" t="s">
        <v>1393</v>
      </c>
      <c r="D1509" s="12">
        <v>26784109</v>
      </c>
      <c r="E1509" s="38"/>
      <c r="F1509" s="32"/>
      <c r="G1509" s="16">
        <f t="shared" si="89"/>
        <v>92592.592592592599</v>
      </c>
    </row>
    <row r="1510" spans="1:7" x14ac:dyDescent="0.25">
      <c r="A1510" s="18">
        <v>26</v>
      </c>
      <c r="B1510" s="38"/>
      <c r="C1510" s="32" t="s">
        <v>1394</v>
      </c>
      <c r="D1510" s="12">
        <v>26783804</v>
      </c>
      <c r="E1510" s="38"/>
      <c r="F1510" s="32"/>
      <c r="G1510" s="16">
        <f t="shared" si="89"/>
        <v>92592.592592592599</v>
      </c>
    </row>
    <row r="1511" spans="1:7" x14ac:dyDescent="0.25">
      <c r="A1511" s="18">
        <v>27</v>
      </c>
      <c r="B1511" s="38"/>
      <c r="C1511" s="32" t="s">
        <v>1395</v>
      </c>
      <c r="D1511" s="12">
        <v>57407608</v>
      </c>
      <c r="E1511" s="38"/>
      <c r="F1511" s="32"/>
      <c r="G1511" s="16">
        <f t="shared" si="89"/>
        <v>92592.592592592599</v>
      </c>
    </row>
    <row r="1512" spans="1:7" x14ac:dyDescent="0.25">
      <c r="A1512" s="35" t="s">
        <v>7</v>
      </c>
      <c r="B1512" s="36"/>
      <c r="C1512" s="36"/>
      <c r="D1512" s="36"/>
      <c r="E1512" s="36"/>
      <c r="F1512" s="37"/>
      <c r="G1512" s="19">
        <f>SUM(G1485:G1511)</f>
        <v>2500000.0000000009</v>
      </c>
    </row>
    <row r="1513" spans="1:7" ht="30" x14ac:dyDescent="0.25">
      <c r="A1513" s="1" t="s">
        <v>5</v>
      </c>
      <c r="B1513" s="1" t="s">
        <v>0</v>
      </c>
      <c r="C1513" s="3" t="s">
        <v>3</v>
      </c>
      <c r="D1513" s="4" t="s">
        <v>9</v>
      </c>
      <c r="E1513" s="1" t="s">
        <v>1</v>
      </c>
      <c r="F1513" s="5" t="s">
        <v>2</v>
      </c>
      <c r="G1513" s="6" t="s">
        <v>4</v>
      </c>
    </row>
    <row r="1514" spans="1:7" x14ac:dyDescent="0.25">
      <c r="A1514" s="18">
        <v>1</v>
      </c>
      <c r="B1514" s="38" t="s">
        <v>1396</v>
      </c>
      <c r="C1514" s="32" t="s">
        <v>1397</v>
      </c>
      <c r="D1514" s="12">
        <v>12583027</v>
      </c>
      <c r="E1514" s="38" t="s">
        <v>1397</v>
      </c>
      <c r="F1514" s="17"/>
      <c r="G1514" s="16">
        <f t="shared" ref="G1514:G1520" si="90">2500000/7</f>
        <v>357142.85714285716</v>
      </c>
    </row>
    <row r="1515" spans="1:7" x14ac:dyDescent="0.25">
      <c r="A1515" s="18">
        <v>2</v>
      </c>
      <c r="B1515" s="38"/>
      <c r="C1515" s="32" t="s">
        <v>1398</v>
      </c>
      <c r="D1515" s="12">
        <v>39010034</v>
      </c>
      <c r="E1515" s="38"/>
      <c r="F1515" s="17"/>
      <c r="G1515" s="16">
        <f t="shared" si="90"/>
        <v>357142.85714285716</v>
      </c>
    </row>
    <row r="1516" spans="1:7" x14ac:dyDescent="0.25">
      <c r="A1516" s="18">
        <v>3</v>
      </c>
      <c r="B1516" s="38"/>
      <c r="C1516" s="32" t="s">
        <v>1399</v>
      </c>
      <c r="D1516" s="12">
        <v>85438963</v>
      </c>
      <c r="E1516" s="38"/>
      <c r="F1516" s="17"/>
      <c r="G1516" s="16">
        <f t="shared" si="90"/>
        <v>357142.85714285716</v>
      </c>
    </row>
    <row r="1517" spans="1:7" x14ac:dyDescent="0.25">
      <c r="A1517" s="18">
        <v>4</v>
      </c>
      <c r="B1517" s="38"/>
      <c r="C1517" s="32" t="s">
        <v>1400</v>
      </c>
      <c r="D1517" s="12">
        <v>6820619</v>
      </c>
      <c r="E1517" s="38"/>
      <c r="F1517" s="17"/>
      <c r="G1517" s="16">
        <f t="shared" si="90"/>
        <v>357142.85714285716</v>
      </c>
    </row>
    <row r="1518" spans="1:7" x14ac:dyDescent="0.25">
      <c r="A1518" s="18">
        <v>5</v>
      </c>
      <c r="B1518" s="38"/>
      <c r="C1518" s="32" t="s">
        <v>1401</v>
      </c>
      <c r="D1518" s="12">
        <v>12584484</v>
      </c>
      <c r="E1518" s="38"/>
      <c r="F1518" s="17"/>
      <c r="G1518" s="16">
        <f t="shared" si="90"/>
        <v>357142.85714285716</v>
      </c>
    </row>
    <row r="1519" spans="1:7" x14ac:dyDescent="0.25">
      <c r="A1519" s="18">
        <v>6</v>
      </c>
      <c r="B1519" s="38"/>
      <c r="C1519" s="32" t="s">
        <v>1402</v>
      </c>
      <c r="D1519" s="12">
        <v>39015091</v>
      </c>
      <c r="E1519" s="38"/>
      <c r="F1519" s="17"/>
      <c r="G1519" s="16">
        <f t="shared" si="90"/>
        <v>357142.85714285716</v>
      </c>
    </row>
    <row r="1520" spans="1:7" x14ac:dyDescent="0.25">
      <c r="A1520" s="18">
        <v>7</v>
      </c>
      <c r="B1520" s="38"/>
      <c r="C1520" s="32" t="s">
        <v>1403</v>
      </c>
      <c r="D1520" s="12">
        <v>39007161</v>
      </c>
      <c r="E1520" s="38"/>
      <c r="F1520" s="17"/>
      <c r="G1520" s="16">
        <f t="shared" si="90"/>
        <v>357142.85714285716</v>
      </c>
    </row>
    <row r="1521" spans="1:7" x14ac:dyDescent="0.25">
      <c r="A1521" s="35" t="s">
        <v>7</v>
      </c>
      <c r="B1521" s="36"/>
      <c r="C1521" s="36"/>
      <c r="D1521" s="36"/>
      <c r="E1521" s="36"/>
      <c r="F1521" s="37"/>
      <c r="G1521" s="15">
        <f>SUM(G1514:G1520)</f>
        <v>2500000.0000000005</v>
      </c>
    </row>
    <row r="1522" spans="1:7" ht="30" x14ac:dyDescent="0.25">
      <c r="A1522" s="1" t="s">
        <v>5</v>
      </c>
      <c r="B1522" s="1" t="s">
        <v>0</v>
      </c>
      <c r="C1522" s="3" t="s">
        <v>3</v>
      </c>
      <c r="D1522" s="4" t="s">
        <v>9</v>
      </c>
      <c r="E1522" s="1" t="s">
        <v>1</v>
      </c>
      <c r="F1522" s="5" t="s">
        <v>2</v>
      </c>
      <c r="G1522" s="6" t="s">
        <v>4</v>
      </c>
    </row>
    <row r="1523" spans="1:7" x14ac:dyDescent="0.25">
      <c r="A1523" s="18">
        <v>1</v>
      </c>
      <c r="B1523" s="38" t="s">
        <v>1404</v>
      </c>
      <c r="C1523" s="32" t="s">
        <v>1405</v>
      </c>
      <c r="D1523" s="12">
        <v>39092166</v>
      </c>
      <c r="E1523" s="38" t="s">
        <v>1410</v>
      </c>
      <c r="F1523" s="17"/>
      <c r="G1523" s="16">
        <f t="shared" ref="G1523:G1528" si="91">2500000/6</f>
        <v>416666.66666666669</v>
      </c>
    </row>
    <row r="1524" spans="1:7" x14ac:dyDescent="0.25">
      <c r="A1524" s="18">
        <v>2</v>
      </c>
      <c r="B1524" s="38"/>
      <c r="C1524" s="32" t="s">
        <v>1406</v>
      </c>
      <c r="D1524" s="12">
        <v>39094437</v>
      </c>
      <c r="E1524" s="38"/>
      <c r="F1524" s="17"/>
      <c r="G1524" s="16">
        <f t="shared" si="91"/>
        <v>416666.66666666669</v>
      </c>
    </row>
    <row r="1525" spans="1:7" x14ac:dyDescent="0.25">
      <c r="A1525" s="18">
        <v>3</v>
      </c>
      <c r="B1525" s="38"/>
      <c r="C1525" s="32" t="s">
        <v>1407</v>
      </c>
      <c r="D1525" s="12">
        <v>39086064</v>
      </c>
      <c r="E1525" s="38"/>
      <c r="F1525" s="17"/>
      <c r="G1525" s="16">
        <f t="shared" si="91"/>
        <v>416666.66666666669</v>
      </c>
    </row>
    <row r="1526" spans="1:7" x14ac:dyDescent="0.25">
      <c r="A1526" s="18">
        <v>4</v>
      </c>
      <c r="B1526" s="38"/>
      <c r="C1526" s="32" t="s">
        <v>1408</v>
      </c>
      <c r="D1526" s="12">
        <v>39094087</v>
      </c>
      <c r="E1526" s="38"/>
      <c r="F1526" s="17"/>
      <c r="G1526" s="16">
        <f t="shared" si="91"/>
        <v>416666.66666666669</v>
      </c>
    </row>
    <row r="1527" spans="1:7" x14ac:dyDescent="0.25">
      <c r="A1527" s="18">
        <v>5</v>
      </c>
      <c r="B1527" s="38"/>
      <c r="C1527" s="32" t="s">
        <v>1409</v>
      </c>
      <c r="D1527" s="12">
        <v>39093346</v>
      </c>
      <c r="E1527" s="38"/>
      <c r="F1527" s="17"/>
      <c r="G1527" s="16">
        <f t="shared" si="91"/>
        <v>416666.66666666669</v>
      </c>
    </row>
    <row r="1528" spans="1:7" x14ac:dyDescent="0.25">
      <c r="A1528" s="18">
        <v>6</v>
      </c>
      <c r="B1528" s="38"/>
      <c r="C1528" s="32" t="s">
        <v>1410</v>
      </c>
      <c r="D1528" s="12">
        <v>12595487</v>
      </c>
      <c r="E1528" s="38"/>
      <c r="F1528" s="17"/>
      <c r="G1528" s="16">
        <f t="shared" si="91"/>
        <v>416666.66666666669</v>
      </c>
    </row>
    <row r="1529" spans="1:7" x14ac:dyDescent="0.25">
      <c r="A1529" s="35" t="s">
        <v>7</v>
      </c>
      <c r="B1529" s="36"/>
      <c r="C1529" s="36"/>
      <c r="D1529" s="36"/>
      <c r="E1529" s="36"/>
      <c r="F1529" s="37"/>
      <c r="G1529" s="15">
        <f>SUM(G1523:G1528)</f>
        <v>2500000</v>
      </c>
    </row>
    <row r="1530" spans="1:7" ht="30" x14ac:dyDescent="0.25">
      <c r="A1530" s="1" t="s">
        <v>5</v>
      </c>
      <c r="B1530" s="1" t="s">
        <v>0</v>
      </c>
      <c r="C1530" s="3" t="s">
        <v>3</v>
      </c>
      <c r="D1530" s="4" t="s">
        <v>9</v>
      </c>
      <c r="E1530" s="1" t="s">
        <v>1</v>
      </c>
      <c r="F1530" s="5" t="s">
        <v>2</v>
      </c>
      <c r="G1530" s="6" t="s">
        <v>4</v>
      </c>
    </row>
    <row r="1531" spans="1:7" x14ac:dyDescent="0.25">
      <c r="A1531" s="18">
        <v>1</v>
      </c>
      <c r="B1531" s="38" t="s">
        <v>1411</v>
      </c>
      <c r="C1531" s="32" t="s">
        <v>1651</v>
      </c>
      <c r="D1531" s="12">
        <v>1082476419</v>
      </c>
      <c r="E1531" s="38" t="s">
        <v>1426</v>
      </c>
      <c r="F1531" s="17"/>
      <c r="G1531" s="16">
        <f t="shared" ref="G1531:G1548" si="92">2500000/18</f>
        <v>138888.88888888888</v>
      </c>
    </row>
    <row r="1532" spans="1:7" x14ac:dyDescent="0.25">
      <c r="A1532" s="18">
        <v>2</v>
      </c>
      <c r="B1532" s="38"/>
      <c r="C1532" s="32" t="s">
        <v>1412</v>
      </c>
      <c r="D1532" s="12">
        <v>36576519</v>
      </c>
      <c r="E1532" s="38"/>
      <c r="F1532" s="17"/>
      <c r="G1532" s="16">
        <f t="shared" si="92"/>
        <v>138888.88888888888</v>
      </c>
    </row>
    <row r="1533" spans="1:7" x14ac:dyDescent="0.25">
      <c r="A1533" s="18">
        <v>3</v>
      </c>
      <c r="B1533" s="38"/>
      <c r="C1533" s="32" t="s">
        <v>1413</v>
      </c>
      <c r="D1533" s="12">
        <v>36576461</v>
      </c>
      <c r="E1533" s="38"/>
      <c r="F1533" s="17"/>
      <c r="G1533" s="16">
        <f t="shared" si="92"/>
        <v>138888.88888888888</v>
      </c>
    </row>
    <row r="1534" spans="1:7" x14ac:dyDescent="0.25">
      <c r="A1534" s="18">
        <v>4</v>
      </c>
      <c r="B1534" s="38"/>
      <c r="C1534" s="32" t="s">
        <v>1414</v>
      </c>
      <c r="D1534" s="12">
        <v>49788351</v>
      </c>
      <c r="E1534" s="38"/>
      <c r="F1534" s="17"/>
      <c r="G1534" s="16">
        <f t="shared" si="92"/>
        <v>138888.88888888888</v>
      </c>
    </row>
    <row r="1535" spans="1:7" x14ac:dyDescent="0.25">
      <c r="A1535" s="18">
        <v>5</v>
      </c>
      <c r="B1535" s="38"/>
      <c r="C1535" s="32" t="s">
        <v>1415</v>
      </c>
      <c r="D1535" s="12">
        <v>9272398</v>
      </c>
      <c r="E1535" s="38"/>
      <c r="F1535" s="17"/>
      <c r="G1535" s="16">
        <f t="shared" si="92"/>
        <v>138888.88888888888</v>
      </c>
    </row>
    <row r="1536" spans="1:7" x14ac:dyDescent="0.25">
      <c r="A1536" s="18">
        <v>6</v>
      </c>
      <c r="B1536" s="38"/>
      <c r="C1536" s="32" t="s">
        <v>1416</v>
      </c>
      <c r="D1536" s="12">
        <v>40975016</v>
      </c>
      <c r="E1536" s="38"/>
      <c r="F1536" s="17"/>
      <c r="G1536" s="16">
        <f t="shared" si="92"/>
        <v>138888.88888888888</v>
      </c>
    </row>
    <row r="1537" spans="1:7" x14ac:dyDescent="0.25">
      <c r="A1537" s="18">
        <v>7</v>
      </c>
      <c r="B1537" s="38"/>
      <c r="C1537" s="32" t="s">
        <v>1417</v>
      </c>
      <c r="D1537" s="12">
        <v>33216737</v>
      </c>
      <c r="E1537" s="38"/>
      <c r="F1537" s="17"/>
      <c r="G1537" s="16">
        <f t="shared" si="92"/>
        <v>138888.88888888888</v>
      </c>
    </row>
    <row r="1538" spans="1:7" x14ac:dyDescent="0.25">
      <c r="A1538" s="18">
        <v>8</v>
      </c>
      <c r="B1538" s="38"/>
      <c r="C1538" s="32" t="s">
        <v>1418</v>
      </c>
      <c r="D1538" s="12">
        <v>36575230</v>
      </c>
      <c r="E1538" s="38"/>
      <c r="F1538" s="17"/>
      <c r="G1538" s="16">
        <f t="shared" si="92"/>
        <v>138888.88888888888</v>
      </c>
    </row>
    <row r="1539" spans="1:7" x14ac:dyDescent="0.25">
      <c r="A1539" s="18">
        <v>9</v>
      </c>
      <c r="B1539" s="38"/>
      <c r="C1539" s="32" t="s">
        <v>1419</v>
      </c>
      <c r="D1539" s="12">
        <v>33213015</v>
      </c>
      <c r="E1539" s="38"/>
      <c r="F1539" s="17"/>
      <c r="G1539" s="16">
        <f t="shared" si="92"/>
        <v>138888.88888888888</v>
      </c>
    </row>
    <row r="1540" spans="1:7" x14ac:dyDescent="0.25">
      <c r="A1540" s="18">
        <v>10</v>
      </c>
      <c r="B1540" s="38"/>
      <c r="C1540" s="32" t="s">
        <v>1420</v>
      </c>
      <c r="D1540" s="12">
        <v>36576632</v>
      </c>
      <c r="E1540" s="38"/>
      <c r="F1540" s="17"/>
      <c r="G1540" s="16">
        <f t="shared" si="92"/>
        <v>138888.88888888888</v>
      </c>
    </row>
    <row r="1541" spans="1:7" x14ac:dyDescent="0.25">
      <c r="A1541" s="18">
        <v>11</v>
      </c>
      <c r="B1541" s="38"/>
      <c r="C1541" s="32" t="s">
        <v>1421</v>
      </c>
      <c r="D1541" s="12">
        <v>9271731</v>
      </c>
      <c r="E1541" s="38"/>
      <c r="F1541" s="17"/>
      <c r="G1541" s="16">
        <f t="shared" si="92"/>
        <v>138888.88888888888</v>
      </c>
    </row>
    <row r="1542" spans="1:7" x14ac:dyDescent="0.25">
      <c r="A1542" s="18">
        <v>12</v>
      </c>
      <c r="B1542" s="38"/>
      <c r="C1542" s="32" t="s">
        <v>1422</v>
      </c>
      <c r="D1542" s="12">
        <v>49686799</v>
      </c>
      <c r="E1542" s="38"/>
      <c r="F1542" s="17"/>
      <c r="G1542" s="16">
        <f t="shared" si="92"/>
        <v>138888.88888888888</v>
      </c>
    </row>
    <row r="1543" spans="1:7" x14ac:dyDescent="0.25">
      <c r="A1543" s="18">
        <v>13</v>
      </c>
      <c r="B1543" s="38"/>
      <c r="C1543" s="32" t="s">
        <v>1423</v>
      </c>
      <c r="D1543" s="12">
        <v>9263292</v>
      </c>
      <c r="E1543" s="38"/>
      <c r="F1543" s="17"/>
      <c r="G1543" s="16">
        <f t="shared" si="92"/>
        <v>138888.88888888888</v>
      </c>
    </row>
    <row r="1544" spans="1:7" x14ac:dyDescent="0.25">
      <c r="A1544" s="18">
        <v>14</v>
      </c>
      <c r="B1544" s="38"/>
      <c r="C1544" s="32" t="s">
        <v>1424</v>
      </c>
      <c r="D1544" s="12">
        <v>12601232</v>
      </c>
      <c r="E1544" s="38"/>
      <c r="F1544" s="17"/>
      <c r="G1544" s="16">
        <f t="shared" si="92"/>
        <v>138888.88888888888</v>
      </c>
    </row>
    <row r="1545" spans="1:7" x14ac:dyDescent="0.25">
      <c r="A1545" s="18">
        <v>15</v>
      </c>
      <c r="B1545" s="38"/>
      <c r="C1545" s="32" t="s">
        <v>1425</v>
      </c>
      <c r="D1545" s="12">
        <v>33217440</v>
      </c>
      <c r="E1545" s="38"/>
      <c r="F1545" s="17"/>
      <c r="G1545" s="16">
        <f t="shared" si="92"/>
        <v>138888.88888888888</v>
      </c>
    </row>
    <row r="1546" spans="1:7" x14ac:dyDescent="0.25">
      <c r="A1546" s="18">
        <v>16</v>
      </c>
      <c r="B1546" s="38"/>
      <c r="C1546" s="32" t="s">
        <v>1426</v>
      </c>
      <c r="D1546" s="12">
        <v>9269559</v>
      </c>
      <c r="E1546" s="38"/>
      <c r="F1546" s="17"/>
      <c r="G1546" s="16">
        <f t="shared" si="92"/>
        <v>138888.88888888888</v>
      </c>
    </row>
    <row r="1547" spans="1:7" x14ac:dyDescent="0.25">
      <c r="A1547" s="18">
        <v>17</v>
      </c>
      <c r="B1547" s="38"/>
      <c r="C1547" s="32" t="s">
        <v>1427</v>
      </c>
      <c r="D1547" s="12">
        <v>36576021</v>
      </c>
      <c r="E1547" s="38"/>
      <c r="F1547" s="17"/>
      <c r="G1547" s="16">
        <f t="shared" si="92"/>
        <v>138888.88888888888</v>
      </c>
    </row>
    <row r="1548" spans="1:7" x14ac:dyDescent="0.25">
      <c r="A1548" s="18">
        <v>18</v>
      </c>
      <c r="B1548" s="38"/>
      <c r="C1548" s="32" t="s">
        <v>1428</v>
      </c>
      <c r="D1548" s="12">
        <v>12601900</v>
      </c>
      <c r="E1548" s="38"/>
      <c r="F1548" s="17"/>
      <c r="G1548" s="16">
        <f t="shared" si="92"/>
        <v>138888.88888888888</v>
      </c>
    </row>
    <row r="1549" spans="1:7" x14ac:dyDescent="0.25">
      <c r="A1549" s="35" t="s">
        <v>7</v>
      </c>
      <c r="B1549" s="36"/>
      <c r="C1549" s="36"/>
      <c r="D1549" s="36"/>
      <c r="E1549" s="36"/>
      <c r="F1549" s="37"/>
      <c r="G1549" s="19">
        <f>SUM(G1531:G1548)</f>
        <v>2500000.0000000009</v>
      </c>
    </row>
    <row r="1550" spans="1:7" ht="30" x14ac:dyDescent="0.25">
      <c r="A1550" s="1" t="s">
        <v>5</v>
      </c>
      <c r="B1550" s="1" t="s">
        <v>0</v>
      </c>
      <c r="C1550" s="3" t="s">
        <v>3</v>
      </c>
      <c r="D1550" s="4" t="s">
        <v>9</v>
      </c>
      <c r="E1550" s="1" t="s">
        <v>1</v>
      </c>
      <c r="F1550" s="5" t="s">
        <v>2</v>
      </c>
      <c r="G1550" s="6" t="s">
        <v>4</v>
      </c>
    </row>
    <row r="1551" spans="1:7" x14ac:dyDescent="0.25">
      <c r="A1551" s="18">
        <v>1</v>
      </c>
      <c r="B1551" s="38" t="s">
        <v>1429</v>
      </c>
      <c r="C1551" s="32" t="s">
        <v>1430</v>
      </c>
      <c r="D1551" s="12">
        <v>57419769</v>
      </c>
      <c r="E1551" s="38" t="s">
        <v>1442</v>
      </c>
      <c r="F1551" s="32"/>
      <c r="G1551" s="16">
        <f t="shared" ref="G1551:G1578" si="93">2500000/28</f>
        <v>89285.71428571429</v>
      </c>
    </row>
    <row r="1552" spans="1:7" x14ac:dyDescent="0.25">
      <c r="A1552" s="18">
        <v>2</v>
      </c>
      <c r="B1552" s="38"/>
      <c r="C1552" s="32" t="s">
        <v>1431</v>
      </c>
      <c r="D1552" s="12">
        <v>12686153</v>
      </c>
      <c r="E1552" s="38"/>
      <c r="F1552" s="32"/>
      <c r="G1552" s="16">
        <f t="shared" si="93"/>
        <v>89285.71428571429</v>
      </c>
    </row>
    <row r="1553" spans="1:7" x14ac:dyDescent="0.25">
      <c r="A1553" s="18">
        <v>3</v>
      </c>
      <c r="B1553" s="38"/>
      <c r="C1553" s="32" t="s">
        <v>1432</v>
      </c>
      <c r="D1553" s="12">
        <v>39091389</v>
      </c>
      <c r="E1553" s="38"/>
      <c r="F1553" s="32"/>
      <c r="G1553" s="16">
        <f t="shared" si="93"/>
        <v>89285.71428571429</v>
      </c>
    </row>
    <row r="1554" spans="1:7" x14ac:dyDescent="0.25">
      <c r="A1554" s="18">
        <v>4</v>
      </c>
      <c r="B1554" s="38"/>
      <c r="C1554" s="32" t="s">
        <v>1433</v>
      </c>
      <c r="D1554" s="12">
        <v>26947212</v>
      </c>
      <c r="E1554" s="38"/>
      <c r="F1554" s="32"/>
      <c r="G1554" s="16">
        <f t="shared" si="93"/>
        <v>89285.71428571429</v>
      </c>
    </row>
    <row r="1555" spans="1:7" x14ac:dyDescent="0.25">
      <c r="A1555" s="18">
        <v>5</v>
      </c>
      <c r="B1555" s="38"/>
      <c r="C1555" s="32" t="s">
        <v>1434</v>
      </c>
      <c r="D1555" s="12">
        <v>57115561</v>
      </c>
      <c r="E1555" s="38"/>
      <c r="F1555" s="32"/>
      <c r="G1555" s="16">
        <f t="shared" si="93"/>
        <v>89285.71428571429</v>
      </c>
    </row>
    <row r="1556" spans="1:7" x14ac:dyDescent="0.25">
      <c r="A1556" s="18">
        <v>6</v>
      </c>
      <c r="B1556" s="38"/>
      <c r="C1556" s="32" t="s">
        <v>1435</v>
      </c>
      <c r="D1556" s="12">
        <v>57447046</v>
      </c>
      <c r="E1556" s="38"/>
      <c r="F1556" s="32"/>
      <c r="G1556" s="16">
        <f t="shared" si="93"/>
        <v>89285.71428571429</v>
      </c>
    </row>
    <row r="1557" spans="1:7" x14ac:dyDescent="0.25">
      <c r="A1557" s="18">
        <v>7</v>
      </c>
      <c r="B1557" s="38"/>
      <c r="C1557" s="32" t="s">
        <v>1436</v>
      </c>
      <c r="D1557" s="12">
        <v>57117172</v>
      </c>
      <c r="E1557" s="38"/>
      <c r="F1557" s="32"/>
      <c r="G1557" s="16">
        <f t="shared" si="93"/>
        <v>89285.71428571429</v>
      </c>
    </row>
    <row r="1558" spans="1:7" x14ac:dyDescent="0.25">
      <c r="A1558" s="18">
        <v>8</v>
      </c>
      <c r="B1558" s="38"/>
      <c r="C1558" s="32" t="s">
        <v>1437</v>
      </c>
      <c r="D1558" s="12">
        <v>57116401</v>
      </c>
      <c r="E1558" s="38"/>
      <c r="F1558" s="32"/>
      <c r="G1558" s="16">
        <f t="shared" si="93"/>
        <v>89285.71428571429</v>
      </c>
    </row>
    <row r="1559" spans="1:7" x14ac:dyDescent="0.25">
      <c r="A1559" s="18">
        <v>9</v>
      </c>
      <c r="B1559" s="38"/>
      <c r="C1559" s="32" t="s">
        <v>1438</v>
      </c>
      <c r="D1559" s="12">
        <v>5124704</v>
      </c>
      <c r="E1559" s="38"/>
      <c r="F1559" s="32"/>
      <c r="G1559" s="16">
        <f t="shared" si="93"/>
        <v>89285.71428571429</v>
      </c>
    </row>
    <row r="1560" spans="1:7" x14ac:dyDescent="0.25">
      <c r="A1560" s="18">
        <v>10</v>
      </c>
      <c r="B1560" s="38"/>
      <c r="C1560" s="32" t="s">
        <v>1439</v>
      </c>
      <c r="D1560" s="12">
        <v>57115815</v>
      </c>
      <c r="E1560" s="38"/>
      <c r="F1560" s="32"/>
      <c r="G1560" s="16">
        <f t="shared" si="93"/>
        <v>89285.71428571429</v>
      </c>
    </row>
    <row r="1561" spans="1:7" x14ac:dyDescent="0.25">
      <c r="A1561" s="18">
        <v>11</v>
      </c>
      <c r="B1561" s="38"/>
      <c r="C1561" s="32" t="s">
        <v>1440</v>
      </c>
      <c r="D1561" s="12">
        <v>57117224</v>
      </c>
      <c r="E1561" s="38"/>
      <c r="F1561" s="32"/>
      <c r="G1561" s="16">
        <f t="shared" si="93"/>
        <v>89285.71428571429</v>
      </c>
    </row>
    <row r="1562" spans="1:7" x14ac:dyDescent="0.25">
      <c r="A1562" s="18">
        <v>12</v>
      </c>
      <c r="B1562" s="38"/>
      <c r="C1562" s="32" t="s">
        <v>1441</v>
      </c>
      <c r="D1562" s="12">
        <v>39088073</v>
      </c>
      <c r="E1562" s="38"/>
      <c r="F1562" s="32"/>
      <c r="G1562" s="16">
        <f t="shared" si="93"/>
        <v>89285.71428571429</v>
      </c>
    </row>
    <row r="1563" spans="1:7" x14ac:dyDescent="0.25">
      <c r="A1563" s="18">
        <v>13</v>
      </c>
      <c r="B1563" s="38"/>
      <c r="C1563" s="32" t="s">
        <v>1442</v>
      </c>
      <c r="D1563" s="12">
        <v>26929184</v>
      </c>
      <c r="E1563" s="38"/>
      <c r="F1563" s="32"/>
      <c r="G1563" s="16">
        <f t="shared" si="93"/>
        <v>89285.71428571429</v>
      </c>
    </row>
    <row r="1564" spans="1:7" x14ac:dyDescent="0.25">
      <c r="A1564" s="18">
        <v>14</v>
      </c>
      <c r="B1564" s="38"/>
      <c r="C1564" s="32" t="s">
        <v>1443</v>
      </c>
      <c r="D1564" s="12">
        <v>12598050</v>
      </c>
      <c r="E1564" s="38"/>
      <c r="F1564" s="32"/>
      <c r="G1564" s="16">
        <f t="shared" si="93"/>
        <v>89285.71428571429</v>
      </c>
    </row>
    <row r="1565" spans="1:7" x14ac:dyDescent="0.25">
      <c r="A1565" s="18">
        <v>15</v>
      </c>
      <c r="B1565" s="38"/>
      <c r="C1565" s="32" t="s">
        <v>1444</v>
      </c>
      <c r="D1565" s="12">
        <v>1081909536</v>
      </c>
      <c r="E1565" s="38"/>
      <c r="F1565" s="32"/>
      <c r="G1565" s="16">
        <f t="shared" si="93"/>
        <v>89285.71428571429</v>
      </c>
    </row>
    <row r="1566" spans="1:7" x14ac:dyDescent="0.25">
      <c r="A1566" s="18">
        <v>16</v>
      </c>
      <c r="B1566" s="38"/>
      <c r="C1566" s="32" t="s">
        <v>1445</v>
      </c>
      <c r="D1566" s="12">
        <v>85487140</v>
      </c>
      <c r="E1566" s="38"/>
      <c r="F1566" s="32"/>
      <c r="G1566" s="16">
        <f t="shared" si="93"/>
        <v>89285.71428571429</v>
      </c>
    </row>
    <row r="1567" spans="1:7" x14ac:dyDescent="0.25">
      <c r="A1567" s="18">
        <v>17</v>
      </c>
      <c r="B1567" s="38"/>
      <c r="C1567" s="32" t="s">
        <v>1446</v>
      </c>
      <c r="D1567" s="12">
        <v>19517637</v>
      </c>
      <c r="E1567" s="38"/>
      <c r="F1567" s="32"/>
      <c r="G1567" s="16">
        <f t="shared" si="93"/>
        <v>89285.71428571429</v>
      </c>
    </row>
    <row r="1568" spans="1:7" x14ac:dyDescent="0.25">
      <c r="A1568" s="18">
        <v>18</v>
      </c>
      <c r="B1568" s="38"/>
      <c r="C1568" s="32" t="s">
        <v>1447</v>
      </c>
      <c r="D1568" s="12">
        <v>5124778</v>
      </c>
      <c r="E1568" s="38"/>
      <c r="F1568" s="32"/>
      <c r="G1568" s="16">
        <f t="shared" si="93"/>
        <v>89285.71428571429</v>
      </c>
    </row>
    <row r="1569" spans="1:7" x14ac:dyDescent="0.25">
      <c r="A1569" s="18">
        <v>19</v>
      </c>
      <c r="B1569" s="38"/>
      <c r="C1569" s="32" t="s">
        <v>1448</v>
      </c>
      <c r="D1569" s="12">
        <v>72155602</v>
      </c>
      <c r="E1569" s="38"/>
      <c r="F1569" s="32"/>
      <c r="G1569" s="16">
        <f t="shared" si="93"/>
        <v>89285.71428571429</v>
      </c>
    </row>
    <row r="1570" spans="1:7" x14ac:dyDescent="0.25">
      <c r="A1570" s="18">
        <v>20</v>
      </c>
      <c r="B1570" s="38"/>
      <c r="C1570" s="32" t="s">
        <v>1449</v>
      </c>
      <c r="D1570" s="12">
        <v>39090722</v>
      </c>
      <c r="E1570" s="38"/>
      <c r="F1570" s="32"/>
      <c r="G1570" s="16">
        <f t="shared" si="93"/>
        <v>89285.71428571429</v>
      </c>
    </row>
    <row r="1571" spans="1:7" x14ac:dyDescent="0.25">
      <c r="A1571" s="18">
        <v>21</v>
      </c>
      <c r="B1571" s="38"/>
      <c r="C1571" s="32" t="s">
        <v>1450</v>
      </c>
      <c r="D1571" s="12">
        <v>39093467</v>
      </c>
      <c r="E1571" s="38"/>
      <c r="F1571" s="32"/>
      <c r="G1571" s="16">
        <f t="shared" si="93"/>
        <v>89285.71428571429</v>
      </c>
    </row>
    <row r="1572" spans="1:7" x14ac:dyDescent="0.25">
      <c r="A1572" s="18">
        <v>22</v>
      </c>
      <c r="B1572" s="38"/>
      <c r="C1572" s="32" t="s">
        <v>1451</v>
      </c>
      <c r="D1572" s="12">
        <v>57115820</v>
      </c>
      <c r="E1572" s="38"/>
      <c r="F1572" s="32"/>
      <c r="G1572" s="16">
        <f t="shared" si="93"/>
        <v>89285.71428571429</v>
      </c>
    </row>
    <row r="1573" spans="1:7" x14ac:dyDescent="0.25">
      <c r="A1573" s="18">
        <v>23</v>
      </c>
      <c r="B1573" s="38"/>
      <c r="C1573" s="32" t="s">
        <v>1452</v>
      </c>
      <c r="D1573" s="12">
        <v>19516299</v>
      </c>
      <c r="E1573" s="38"/>
      <c r="F1573" s="32"/>
      <c r="G1573" s="16">
        <f t="shared" si="93"/>
        <v>89285.71428571429</v>
      </c>
    </row>
    <row r="1574" spans="1:7" x14ac:dyDescent="0.25">
      <c r="A1574" s="18">
        <v>24</v>
      </c>
      <c r="B1574" s="38"/>
      <c r="C1574" s="32" t="s">
        <v>1453</v>
      </c>
      <c r="D1574" s="12">
        <v>57302326</v>
      </c>
      <c r="E1574" s="38"/>
      <c r="F1574" s="32"/>
      <c r="G1574" s="16">
        <f t="shared" si="93"/>
        <v>89285.71428571429</v>
      </c>
    </row>
    <row r="1575" spans="1:7" x14ac:dyDescent="0.25">
      <c r="A1575" s="18">
        <v>25</v>
      </c>
      <c r="B1575" s="38"/>
      <c r="C1575" s="32" t="s">
        <v>1454</v>
      </c>
      <c r="D1575" s="12">
        <v>57115775</v>
      </c>
      <c r="E1575" s="38"/>
      <c r="F1575" s="32"/>
      <c r="G1575" s="16">
        <f t="shared" si="93"/>
        <v>89285.71428571429</v>
      </c>
    </row>
    <row r="1576" spans="1:7" x14ac:dyDescent="0.25">
      <c r="A1576" s="18">
        <v>26</v>
      </c>
      <c r="B1576" s="38"/>
      <c r="C1576" s="32" t="s">
        <v>1455</v>
      </c>
      <c r="D1576" s="12">
        <v>55313361</v>
      </c>
      <c r="E1576" s="38"/>
      <c r="F1576" s="32"/>
      <c r="G1576" s="16">
        <f t="shared" si="93"/>
        <v>89285.71428571429</v>
      </c>
    </row>
    <row r="1577" spans="1:7" x14ac:dyDescent="0.25">
      <c r="A1577" s="18">
        <v>27</v>
      </c>
      <c r="B1577" s="38"/>
      <c r="C1577" s="32" t="s">
        <v>1456</v>
      </c>
      <c r="D1577" s="12">
        <v>57450940</v>
      </c>
      <c r="E1577" s="38"/>
      <c r="F1577" s="32"/>
      <c r="G1577" s="16">
        <f t="shared" si="93"/>
        <v>89285.71428571429</v>
      </c>
    </row>
    <row r="1578" spans="1:7" x14ac:dyDescent="0.25">
      <c r="A1578" s="18">
        <v>28</v>
      </c>
      <c r="B1578" s="38"/>
      <c r="C1578" s="32" t="s">
        <v>1457</v>
      </c>
      <c r="D1578" s="12">
        <v>57115699</v>
      </c>
      <c r="E1578" s="38"/>
      <c r="F1578" s="32"/>
      <c r="G1578" s="16">
        <f t="shared" si="93"/>
        <v>89285.71428571429</v>
      </c>
    </row>
    <row r="1579" spans="1:7" x14ac:dyDescent="0.25">
      <c r="A1579" s="35" t="s">
        <v>7</v>
      </c>
      <c r="B1579" s="36"/>
      <c r="C1579" s="36"/>
      <c r="D1579" s="36"/>
      <c r="E1579" s="36"/>
      <c r="F1579" s="37"/>
      <c r="G1579" s="19">
        <f>SUM(G1551:G1578)</f>
        <v>2499999.9999999995</v>
      </c>
    </row>
    <row r="1580" spans="1:7" ht="30" x14ac:dyDescent="0.25">
      <c r="A1580" s="1" t="s">
        <v>5</v>
      </c>
      <c r="B1580" s="1" t="s">
        <v>0</v>
      </c>
      <c r="C1580" s="3" t="s">
        <v>3</v>
      </c>
      <c r="D1580" s="4" t="s">
        <v>9</v>
      </c>
      <c r="E1580" s="1" t="s">
        <v>1</v>
      </c>
      <c r="F1580" s="5" t="s">
        <v>2</v>
      </c>
      <c r="G1580" s="6" t="s">
        <v>4</v>
      </c>
    </row>
    <row r="1581" spans="1:7" x14ac:dyDescent="0.25">
      <c r="A1581" s="18">
        <v>1</v>
      </c>
      <c r="B1581" s="38" t="s">
        <v>1458</v>
      </c>
      <c r="C1581" s="32" t="s">
        <v>1459</v>
      </c>
      <c r="D1581" s="12">
        <v>26880604</v>
      </c>
      <c r="E1581" s="38" t="s">
        <v>1459</v>
      </c>
      <c r="F1581" s="17"/>
      <c r="G1581" s="16">
        <f>2500000/2</f>
        <v>1250000</v>
      </c>
    </row>
    <row r="1582" spans="1:7" x14ac:dyDescent="0.25">
      <c r="A1582" s="18">
        <v>2</v>
      </c>
      <c r="B1582" s="38"/>
      <c r="C1582" s="32" t="s">
        <v>1460</v>
      </c>
      <c r="D1582" s="12">
        <v>22540719</v>
      </c>
      <c r="E1582" s="38"/>
      <c r="F1582" s="17"/>
      <c r="G1582" s="16">
        <f>2500000/2</f>
        <v>1250000</v>
      </c>
    </row>
    <row r="1583" spans="1:7" x14ac:dyDescent="0.25">
      <c r="A1583" s="35" t="s">
        <v>7</v>
      </c>
      <c r="B1583" s="36"/>
      <c r="C1583" s="36"/>
      <c r="D1583" s="36"/>
      <c r="E1583" s="36"/>
      <c r="F1583" s="37"/>
      <c r="G1583" s="15">
        <f>SUM(G1581:G1582)</f>
        <v>2500000</v>
      </c>
    </row>
    <row r="1584" spans="1:7" ht="30" x14ac:dyDescent="0.25">
      <c r="A1584" s="1" t="s">
        <v>5</v>
      </c>
      <c r="B1584" s="1" t="s">
        <v>0</v>
      </c>
      <c r="C1584" s="3" t="s">
        <v>3</v>
      </c>
      <c r="D1584" s="4" t="s">
        <v>9</v>
      </c>
      <c r="E1584" s="1" t="s">
        <v>1</v>
      </c>
      <c r="F1584" s="5" t="s">
        <v>2</v>
      </c>
      <c r="G1584" s="6" t="s">
        <v>4</v>
      </c>
    </row>
    <row r="1585" spans="1:7" x14ac:dyDescent="0.25">
      <c r="A1585" s="18">
        <v>1</v>
      </c>
      <c r="B1585" s="38" t="s">
        <v>1461</v>
      </c>
      <c r="C1585" s="32" t="s">
        <v>1462</v>
      </c>
      <c r="D1585" s="12">
        <v>7633189</v>
      </c>
      <c r="E1585" s="38" t="s">
        <v>1462</v>
      </c>
      <c r="F1585" s="17"/>
      <c r="G1585" s="16">
        <f t="shared" ref="G1585:G1590" si="94">2500000/6</f>
        <v>416666.66666666669</v>
      </c>
    </row>
    <row r="1586" spans="1:7" x14ac:dyDescent="0.25">
      <c r="A1586" s="18">
        <v>2</v>
      </c>
      <c r="B1586" s="38"/>
      <c r="C1586" s="32" t="s">
        <v>1463</v>
      </c>
      <c r="D1586" s="12">
        <v>57294503</v>
      </c>
      <c r="E1586" s="38"/>
      <c r="F1586" s="17"/>
      <c r="G1586" s="16">
        <f t="shared" si="94"/>
        <v>416666.66666666669</v>
      </c>
    </row>
    <row r="1587" spans="1:7" x14ac:dyDescent="0.25">
      <c r="A1587" s="18">
        <v>3</v>
      </c>
      <c r="B1587" s="38"/>
      <c r="C1587" s="32" t="s">
        <v>1464</v>
      </c>
      <c r="D1587" s="12">
        <v>1065884565</v>
      </c>
      <c r="E1587" s="38"/>
      <c r="F1587" s="17"/>
      <c r="G1587" s="16">
        <f t="shared" si="94"/>
        <v>416666.66666666669</v>
      </c>
    </row>
    <row r="1588" spans="1:7" x14ac:dyDescent="0.25">
      <c r="A1588" s="18">
        <v>4</v>
      </c>
      <c r="B1588" s="38"/>
      <c r="C1588" s="32" t="s">
        <v>1465</v>
      </c>
      <c r="D1588" s="12">
        <v>19587672</v>
      </c>
      <c r="E1588" s="38"/>
      <c r="F1588" s="17"/>
      <c r="G1588" s="16">
        <f t="shared" si="94"/>
        <v>416666.66666666669</v>
      </c>
    </row>
    <row r="1589" spans="1:7" x14ac:dyDescent="0.25">
      <c r="A1589" s="18">
        <v>5</v>
      </c>
      <c r="B1589" s="38"/>
      <c r="C1589" s="32" t="s">
        <v>1466</v>
      </c>
      <c r="D1589" s="12">
        <v>19592354</v>
      </c>
      <c r="E1589" s="38"/>
      <c r="F1589" s="17"/>
      <c r="G1589" s="16">
        <f t="shared" si="94"/>
        <v>416666.66666666669</v>
      </c>
    </row>
    <row r="1590" spans="1:7" x14ac:dyDescent="0.25">
      <c r="A1590" s="18">
        <v>6</v>
      </c>
      <c r="B1590" s="38"/>
      <c r="C1590" s="32" t="s">
        <v>1467</v>
      </c>
      <c r="D1590" s="12">
        <v>85488430</v>
      </c>
      <c r="E1590" s="38"/>
      <c r="F1590" s="17"/>
      <c r="G1590" s="16">
        <f t="shared" si="94"/>
        <v>416666.66666666669</v>
      </c>
    </row>
    <row r="1591" spans="1:7" x14ac:dyDescent="0.25">
      <c r="A1591" s="35" t="s">
        <v>7</v>
      </c>
      <c r="B1591" s="36"/>
      <c r="C1591" s="36"/>
      <c r="D1591" s="36"/>
      <c r="E1591" s="36"/>
      <c r="F1591" s="37"/>
      <c r="G1591" s="15">
        <f>SUM(G1585:G1590)</f>
        <v>2500000</v>
      </c>
    </row>
    <row r="1592" spans="1:7" ht="30" x14ac:dyDescent="0.25">
      <c r="A1592" s="1" t="s">
        <v>5</v>
      </c>
      <c r="B1592" s="1" t="s">
        <v>0</v>
      </c>
      <c r="C1592" s="3" t="s">
        <v>3</v>
      </c>
      <c r="D1592" s="4" t="s">
        <v>9</v>
      </c>
      <c r="E1592" s="1" t="s">
        <v>1</v>
      </c>
      <c r="F1592" s="5" t="s">
        <v>2</v>
      </c>
      <c r="G1592" s="6" t="s">
        <v>4</v>
      </c>
    </row>
    <row r="1593" spans="1:7" x14ac:dyDescent="0.25">
      <c r="A1593" s="18">
        <v>1</v>
      </c>
      <c r="B1593" s="38" t="s">
        <v>1471</v>
      </c>
      <c r="C1593" s="32" t="s">
        <v>1468</v>
      </c>
      <c r="D1593" s="12">
        <v>1096208963</v>
      </c>
      <c r="E1593" s="38" t="s">
        <v>1468</v>
      </c>
      <c r="F1593" s="17"/>
      <c r="G1593" s="16">
        <f>2500000/3</f>
        <v>833333.33333333337</v>
      </c>
    </row>
    <row r="1594" spans="1:7" x14ac:dyDescent="0.25">
      <c r="A1594" s="18">
        <v>2</v>
      </c>
      <c r="B1594" s="38"/>
      <c r="C1594" s="32" t="s">
        <v>1469</v>
      </c>
      <c r="D1594" s="12">
        <v>39091779</v>
      </c>
      <c r="E1594" s="38"/>
      <c r="F1594" s="17"/>
      <c r="G1594" s="16">
        <f>2500000/3</f>
        <v>833333.33333333337</v>
      </c>
    </row>
    <row r="1595" spans="1:7" x14ac:dyDescent="0.25">
      <c r="A1595" s="18">
        <v>3</v>
      </c>
      <c r="B1595" s="38"/>
      <c r="C1595" s="32" t="s">
        <v>1470</v>
      </c>
      <c r="D1595" s="12">
        <v>12591886</v>
      </c>
      <c r="E1595" s="38"/>
      <c r="F1595" s="17"/>
      <c r="G1595" s="16">
        <f>2500000/3</f>
        <v>833333.33333333337</v>
      </c>
    </row>
    <row r="1596" spans="1:7" x14ac:dyDescent="0.25">
      <c r="A1596" s="35" t="s">
        <v>7</v>
      </c>
      <c r="B1596" s="36"/>
      <c r="C1596" s="36"/>
      <c r="D1596" s="36"/>
      <c r="E1596" s="36"/>
      <c r="F1596" s="37"/>
      <c r="G1596" s="15">
        <f>SUM(G1593:G1595)</f>
        <v>2500000</v>
      </c>
    </row>
    <row r="1597" spans="1:7" ht="30" x14ac:dyDescent="0.25">
      <c r="A1597" s="1" t="s">
        <v>5</v>
      </c>
      <c r="B1597" s="1" t="s">
        <v>0</v>
      </c>
      <c r="C1597" s="3" t="s">
        <v>3</v>
      </c>
      <c r="D1597" s="4" t="s">
        <v>9</v>
      </c>
      <c r="E1597" s="1" t="s">
        <v>1</v>
      </c>
      <c r="F1597" s="5" t="s">
        <v>2</v>
      </c>
      <c r="G1597" s="6" t="s">
        <v>4</v>
      </c>
    </row>
    <row r="1598" spans="1:7" x14ac:dyDescent="0.25">
      <c r="A1598" s="18">
        <v>1</v>
      </c>
      <c r="B1598" s="38" t="s">
        <v>1472</v>
      </c>
      <c r="C1598" s="32" t="s">
        <v>1473</v>
      </c>
      <c r="D1598" s="12">
        <v>85126719</v>
      </c>
      <c r="E1598" s="38" t="s">
        <v>1473</v>
      </c>
      <c r="F1598" s="17"/>
      <c r="G1598" s="16">
        <f>2500000/5</f>
        <v>500000</v>
      </c>
    </row>
    <row r="1599" spans="1:7" x14ac:dyDescent="0.25">
      <c r="A1599" s="18">
        <v>2</v>
      </c>
      <c r="B1599" s="38"/>
      <c r="C1599" s="32" t="s">
        <v>1474</v>
      </c>
      <c r="D1599" s="12">
        <v>12557968</v>
      </c>
      <c r="E1599" s="38"/>
      <c r="F1599" s="17"/>
      <c r="G1599" s="16">
        <f>2500000/5</f>
        <v>500000</v>
      </c>
    </row>
    <row r="1600" spans="1:7" x14ac:dyDescent="0.25">
      <c r="A1600" s="18">
        <v>3</v>
      </c>
      <c r="B1600" s="38"/>
      <c r="C1600" s="32" t="s">
        <v>1475</v>
      </c>
      <c r="D1600" s="12">
        <v>7471987</v>
      </c>
      <c r="E1600" s="38"/>
      <c r="F1600" s="17"/>
      <c r="G1600" s="16">
        <f>2500000/5</f>
        <v>500000</v>
      </c>
    </row>
    <row r="1601" spans="1:7" x14ac:dyDescent="0.25">
      <c r="A1601" s="18">
        <v>4</v>
      </c>
      <c r="B1601" s="38"/>
      <c r="C1601" s="32" t="s">
        <v>1476</v>
      </c>
      <c r="D1601" s="12">
        <v>51597613</v>
      </c>
      <c r="E1601" s="38"/>
      <c r="F1601" s="17"/>
      <c r="G1601" s="16">
        <f>2500000/5</f>
        <v>500000</v>
      </c>
    </row>
    <row r="1602" spans="1:7" x14ac:dyDescent="0.25">
      <c r="A1602" s="18">
        <v>5</v>
      </c>
      <c r="B1602" s="38"/>
      <c r="C1602" s="32" t="s">
        <v>1477</v>
      </c>
      <c r="D1602" s="12">
        <v>72047690</v>
      </c>
      <c r="E1602" s="38"/>
      <c r="F1602" s="17"/>
      <c r="G1602" s="16">
        <f>2500000/5</f>
        <v>500000</v>
      </c>
    </row>
    <row r="1603" spans="1:7" x14ac:dyDescent="0.25">
      <c r="A1603" s="35" t="s">
        <v>7</v>
      </c>
      <c r="B1603" s="36"/>
      <c r="C1603" s="36"/>
      <c r="D1603" s="36"/>
      <c r="E1603" s="36"/>
      <c r="F1603" s="37"/>
      <c r="G1603" s="15">
        <f>SUM(G1598:G1602)</f>
        <v>2500000</v>
      </c>
    </row>
    <row r="1604" spans="1:7" ht="30" x14ac:dyDescent="0.25">
      <c r="A1604" s="1" t="s">
        <v>5</v>
      </c>
      <c r="B1604" s="1" t="s">
        <v>0</v>
      </c>
      <c r="C1604" s="3" t="s">
        <v>3</v>
      </c>
      <c r="D1604" s="4" t="s">
        <v>9</v>
      </c>
      <c r="E1604" s="1" t="s">
        <v>1</v>
      </c>
      <c r="F1604" s="5" t="s">
        <v>2</v>
      </c>
      <c r="G1604" s="6" t="s">
        <v>4</v>
      </c>
    </row>
    <row r="1605" spans="1:7" x14ac:dyDescent="0.25">
      <c r="A1605" s="18">
        <v>1</v>
      </c>
      <c r="B1605" s="38" t="s">
        <v>1478</v>
      </c>
      <c r="C1605" s="32" t="s">
        <v>1479</v>
      </c>
      <c r="D1605" s="12">
        <v>19591253</v>
      </c>
      <c r="E1605" s="38" t="s">
        <v>1479</v>
      </c>
      <c r="F1605" s="17"/>
      <c r="G1605" s="16">
        <f>2500000/5</f>
        <v>500000</v>
      </c>
    </row>
    <row r="1606" spans="1:7" x14ac:dyDescent="0.25">
      <c r="A1606" s="18">
        <v>2</v>
      </c>
      <c r="B1606" s="38"/>
      <c r="C1606" s="32" t="s">
        <v>1480</v>
      </c>
      <c r="D1606" s="12">
        <v>39015476</v>
      </c>
      <c r="E1606" s="38"/>
      <c r="F1606" s="17"/>
      <c r="G1606" s="16">
        <f>2500000/5</f>
        <v>500000</v>
      </c>
    </row>
    <row r="1607" spans="1:7" x14ac:dyDescent="0.25">
      <c r="A1607" s="18">
        <v>3</v>
      </c>
      <c r="B1607" s="38"/>
      <c r="C1607" s="32" t="s">
        <v>1481</v>
      </c>
      <c r="D1607" s="12">
        <v>85163485</v>
      </c>
      <c r="E1607" s="38"/>
      <c r="F1607" s="17"/>
      <c r="G1607" s="16">
        <f>2500000/5</f>
        <v>500000</v>
      </c>
    </row>
    <row r="1608" spans="1:7" x14ac:dyDescent="0.25">
      <c r="A1608" s="18">
        <v>4</v>
      </c>
      <c r="B1608" s="38"/>
      <c r="C1608" s="32" t="s">
        <v>1482</v>
      </c>
      <c r="D1608" s="12">
        <v>39791084</v>
      </c>
      <c r="E1608" s="38"/>
      <c r="F1608" s="17"/>
      <c r="G1608" s="16">
        <f>2500000/5</f>
        <v>500000</v>
      </c>
    </row>
    <row r="1609" spans="1:7" x14ac:dyDescent="0.25">
      <c r="A1609" s="18">
        <v>5</v>
      </c>
      <c r="B1609" s="38"/>
      <c r="C1609" s="32" t="s">
        <v>1483</v>
      </c>
      <c r="D1609" s="12">
        <v>85440505</v>
      </c>
      <c r="E1609" s="38"/>
      <c r="F1609" s="17"/>
      <c r="G1609" s="16">
        <f>2500000/5</f>
        <v>500000</v>
      </c>
    </row>
    <row r="1610" spans="1:7" x14ac:dyDescent="0.25">
      <c r="A1610" s="35" t="s">
        <v>7</v>
      </c>
      <c r="B1610" s="36"/>
      <c r="C1610" s="36"/>
      <c r="D1610" s="36"/>
      <c r="E1610" s="36"/>
      <c r="F1610" s="37"/>
      <c r="G1610" s="15">
        <f>SUM(G1605:G1609)</f>
        <v>2500000</v>
      </c>
    </row>
    <row r="1611" spans="1:7" ht="30" x14ac:dyDescent="0.25">
      <c r="A1611" s="1" t="s">
        <v>5</v>
      </c>
      <c r="B1611" s="1" t="s">
        <v>0</v>
      </c>
      <c r="C1611" s="3" t="s">
        <v>3</v>
      </c>
      <c r="D1611" s="4" t="s">
        <v>9</v>
      </c>
      <c r="E1611" s="1" t="s">
        <v>1</v>
      </c>
      <c r="F1611" s="5" t="s">
        <v>2</v>
      </c>
      <c r="G1611" s="6" t="s">
        <v>4</v>
      </c>
    </row>
    <row r="1612" spans="1:7" x14ac:dyDescent="0.25">
      <c r="A1612" s="18">
        <v>1</v>
      </c>
      <c r="B1612" s="38" t="s">
        <v>1484</v>
      </c>
      <c r="C1612" s="32" t="s">
        <v>1485</v>
      </c>
      <c r="D1612" s="12">
        <v>39014202</v>
      </c>
      <c r="E1612" s="38" t="s">
        <v>1485</v>
      </c>
      <c r="F1612" s="17"/>
      <c r="G1612" s="16">
        <f t="shared" ref="G1612:G1617" si="95">2500000/6</f>
        <v>416666.66666666669</v>
      </c>
    </row>
    <row r="1613" spans="1:7" x14ac:dyDescent="0.25">
      <c r="A1613" s="18">
        <v>2</v>
      </c>
      <c r="B1613" s="38"/>
      <c r="C1613" s="32" t="s">
        <v>1486</v>
      </c>
      <c r="D1613" s="12">
        <v>85441202</v>
      </c>
      <c r="E1613" s="38"/>
      <c r="F1613" s="17"/>
      <c r="G1613" s="16">
        <f t="shared" si="95"/>
        <v>416666.66666666669</v>
      </c>
    </row>
    <row r="1614" spans="1:7" x14ac:dyDescent="0.25">
      <c r="A1614" s="18">
        <v>3</v>
      </c>
      <c r="B1614" s="38"/>
      <c r="C1614" s="32" t="s">
        <v>1487</v>
      </c>
      <c r="D1614" s="12">
        <v>39012411</v>
      </c>
      <c r="E1614" s="38"/>
      <c r="F1614" s="17"/>
      <c r="G1614" s="16">
        <f t="shared" si="95"/>
        <v>416666.66666666669</v>
      </c>
    </row>
    <row r="1615" spans="1:7" x14ac:dyDescent="0.25">
      <c r="A1615" s="18">
        <v>4</v>
      </c>
      <c r="B1615" s="38"/>
      <c r="C1615" s="32" t="s">
        <v>1488</v>
      </c>
      <c r="D1615" s="12">
        <v>36640822</v>
      </c>
      <c r="E1615" s="38"/>
      <c r="F1615" s="17"/>
      <c r="G1615" s="16">
        <f t="shared" si="95"/>
        <v>416666.66666666669</v>
      </c>
    </row>
    <row r="1616" spans="1:7" x14ac:dyDescent="0.25">
      <c r="A1616" s="18">
        <v>5</v>
      </c>
      <c r="B1616" s="38"/>
      <c r="C1616" s="32" t="s">
        <v>1489</v>
      </c>
      <c r="D1616" s="12">
        <v>39014109</v>
      </c>
      <c r="E1616" s="38"/>
      <c r="F1616" s="17"/>
      <c r="G1616" s="16">
        <f t="shared" si="95"/>
        <v>416666.66666666669</v>
      </c>
    </row>
    <row r="1617" spans="1:7" x14ac:dyDescent="0.25">
      <c r="A1617" s="18">
        <v>6</v>
      </c>
      <c r="B1617" s="38"/>
      <c r="C1617" s="32" t="s">
        <v>1490</v>
      </c>
      <c r="D1617" s="12">
        <v>39019960</v>
      </c>
      <c r="E1617" s="38"/>
      <c r="F1617" s="17"/>
      <c r="G1617" s="16">
        <f t="shared" si="95"/>
        <v>416666.66666666669</v>
      </c>
    </row>
    <row r="1618" spans="1:7" x14ac:dyDescent="0.25">
      <c r="A1618" s="35" t="s">
        <v>7</v>
      </c>
      <c r="B1618" s="36"/>
      <c r="C1618" s="36"/>
      <c r="D1618" s="36"/>
      <c r="E1618" s="36"/>
      <c r="F1618" s="37"/>
      <c r="G1618" s="15">
        <f>SUM(G1612:G1617)</f>
        <v>2500000</v>
      </c>
    </row>
    <row r="1619" spans="1:7" ht="30" x14ac:dyDescent="0.25">
      <c r="A1619" s="1" t="s">
        <v>5</v>
      </c>
      <c r="B1619" s="1" t="s">
        <v>0</v>
      </c>
      <c r="C1619" s="3" t="s">
        <v>3</v>
      </c>
      <c r="D1619" s="4" t="s">
        <v>9</v>
      </c>
      <c r="E1619" s="1" t="s">
        <v>1</v>
      </c>
      <c r="F1619" s="5" t="s">
        <v>2</v>
      </c>
      <c r="G1619" s="6" t="s">
        <v>4</v>
      </c>
    </row>
    <row r="1620" spans="1:7" x14ac:dyDescent="0.25">
      <c r="A1620" s="18">
        <v>1</v>
      </c>
      <c r="B1620" s="38" t="s">
        <v>1491</v>
      </c>
      <c r="C1620" s="32" t="s">
        <v>1492</v>
      </c>
      <c r="D1620" s="12">
        <v>57414693</v>
      </c>
      <c r="E1620" s="38" t="s">
        <v>1492</v>
      </c>
      <c r="F1620" s="17"/>
      <c r="G1620" s="16">
        <f>2500000/3</f>
        <v>833333.33333333337</v>
      </c>
    </row>
    <row r="1621" spans="1:7" x14ac:dyDescent="0.25">
      <c r="A1621" s="18">
        <v>2</v>
      </c>
      <c r="B1621" s="38"/>
      <c r="C1621" s="32" t="s">
        <v>1493</v>
      </c>
      <c r="D1621" s="12">
        <v>39004858</v>
      </c>
      <c r="E1621" s="38"/>
      <c r="F1621" s="17"/>
      <c r="G1621" s="16">
        <f>2500000/3</f>
        <v>833333.33333333337</v>
      </c>
    </row>
    <row r="1622" spans="1:7" x14ac:dyDescent="0.25">
      <c r="A1622" s="18">
        <v>3</v>
      </c>
      <c r="B1622" s="38"/>
      <c r="C1622" s="32" t="s">
        <v>1494</v>
      </c>
      <c r="D1622" s="12">
        <v>39034750</v>
      </c>
      <c r="E1622" s="38"/>
      <c r="F1622" s="17"/>
      <c r="G1622" s="16">
        <f>2500000/3</f>
        <v>833333.33333333337</v>
      </c>
    </row>
    <row r="1623" spans="1:7" x14ac:dyDescent="0.25">
      <c r="A1623" s="35" t="s">
        <v>7</v>
      </c>
      <c r="B1623" s="36"/>
      <c r="C1623" s="36"/>
      <c r="D1623" s="36"/>
      <c r="E1623" s="36"/>
      <c r="F1623" s="37"/>
      <c r="G1623" s="15">
        <f>SUM(G1620:G1622)</f>
        <v>2500000</v>
      </c>
    </row>
    <row r="1624" spans="1:7" ht="30" x14ac:dyDescent="0.25">
      <c r="A1624" s="1" t="s">
        <v>5</v>
      </c>
      <c r="B1624" s="1" t="s">
        <v>0</v>
      </c>
      <c r="C1624" s="3" t="s">
        <v>3</v>
      </c>
      <c r="D1624" s="4" t="s">
        <v>9</v>
      </c>
      <c r="E1624" s="1" t="s">
        <v>1</v>
      </c>
      <c r="F1624" s="5" t="s">
        <v>2</v>
      </c>
      <c r="G1624" s="6" t="s">
        <v>4</v>
      </c>
    </row>
    <row r="1625" spans="1:7" x14ac:dyDescent="0.25">
      <c r="A1625" s="18">
        <v>1</v>
      </c>
      <c r="B1625" s="38" t="s">
        <v>1495</v>
      </c>
      <c r="C1625" s="32" t="s">
        <v>1496</v>
      </c>
      <c r="D1625" s="12">
        <v>72253738</v>
      </c>
      <c r="E1625" s="38" t="s">
        <v>1496</v>
      </c>
      <c r="F1625" s="17"/>
      <c r="G1625" s="16">
        <f t="shared" ref="G1625:G1630" si="96">2500000/6</f>
        <v>416666.66666666669</v>
      </c>
    </row>
    <row r="1626" spans="1:7" x14ac:dyDescent="0.25">
      <c r="A1626" s="18">
        <v>2</v>
      </c>
      <c r="B1626" s="38"/>
      <c r="C1626" s="32" t="s">
        <v>1497</v>
      </c>
      <c r="D1626" s="12">
        <v>36667459</v>
      </c>
      <c r="E1626" s="38"/>
      <c r="F1626" s="17"/>
      <c r="G1626" s="16">
        <f t="shared" si="96"/>
        <v>416666.66666666669</v>
      </c>
    </row>
    <row r="1627" spans="1:7" x14ac:dyDescent="0.25">
      <c r="A1627" s="18">
        <v>3</v>
      </c>
      <c r="B1627" s="38"/>
      <c r="C1627" s="32" t="s">
        <v>1498</v>
      </c>
      <c r="D1627" s="12">
        <v>26850249</v>
      </c>
      <c r="E1627" s="38"/>
      <c r="F1627" s="17"/>
      <c r="G1627" s="16">
        <f t="shared" si="96"/>
        <v>416666.66666666669</v>
      </c>
    </row>
    <row r="1628" spans="1:7" x14ac:dyDescent="0.25">
      <c r="A1628" s="18">
        <v>4</v>
      </c>
      <c r="B1628" s="38"/>
      <c r="C1628" s="32" t="s">
        <v>1499</v>
      </c>
      <c r="D1628" s="12">
        <v>57436034</v>
      </c>
      <c r="E1628" s="38"/>
      <c r="F1628" s="17"/>
      <c r="G1628" s="16">
        <f t="shared" si="96"/>
        <v>416666.66666666669</v>
      </c>
    </row>
    <row r="1629" spans="1:7" x14ac:dyDescent="0.25">
      <c r="A1629" s="18">
        <v>5</v>
      </c>
      <c r="B1629" s="38"/>
      <c r="C1629" s="32" t="s">
        <v>1500</v>
      </c>
      <c r="D1629" s="12">
        <v>26845650</v>
      </c>
      <c r="E1629" s="38"/>
      <c r="F1629" s="17"/>
      <c r="G1629" s="16">
        <f t="shared" si="96"/>
        <v>416666.66666666669</v>
      </c>
    </row>
    <row r="1630" spans="1:7" x14ac:dyDescent="0.25">
      <c r="A1630" s="18">
        <v>6</v>
      </c>
      <c r="B1630" s="38"/>
      <c r="C1630" s="32" t="s">
        <v>1501</v>
      </c>
      <c r="D1630" s="12">
        <v>39028238</v>
      </c>
      <c r="E1630" s="38"/>
      <c r="F1630" s="17"/>
      <c r="G1630" s="16">
        <f t="shared" si="96"/>
        <v>416666.66666666669</v>
      </c>
    </row>
    <row r="1631" spans="1:7" x14ac:dyDescent="0.25">
      <c r="A1631" s="35" t="s">
        <v>7</v>
      </c>
      <c r="B1631" s="36"/>
      <c r="C1631" s="36"/>
      <c r="D1631" s="36"/>
      <c r="E1631" s="36"/>
      <c r="F1631" s="37"/>
      <c r="G1631" s="15">
        <f>SUM(G1625:G1630)</f>
        <v>2500000</v>
      </c>
    </row>
    <row r="1632" spans="1:7" ht="30" x14ac:dyDescent="0.25">
      <c r="A1632" s="1" t="s">
        <v>5</v>
      </c>
      <c r="B1632" s="1" t="s">
        <v>0</v>
      </c>
      <c r="C1632" s="3" t="s">
        <v>3</v>
      </c>
      <c r="D1632" s="4" t="s">
        <v>9</v>
      </c>
      <c r="E1632" s="1" t="s">
        <v>1</v>
      </c>
      <c r="F1632" s="5" t="s">
        <v>2</v>
      </c>
      <c r="G1632" s="6" t="s">
        <v>4</v>
      </c>
    </row>
    <row r="1633" spans="1:7" x14ac:dyDescent="0.25">
      <c r="A1633" s="18">
        <v>2</v>
      </c>
      <c r="B1633" s="38" t="s">
        <v>1502</v>
      </c>
      <c r="C1633" s="32" t="s">
        <v>1503</v>
      </c>
      <c r="D1633" s="12">
        <v>26845848</v>
      </c>
      <c r="E1633" s="38" t="s">
        <v>1504</v>
      </c>
      <c r="F1633" s="17"/>
      <c r="G1633" s="16">
        <f>2500000/4</f>
        <v>625000</v>
      </c>
    </row>
    <row r="1634" spans="1:7" x14ac:dyDescent="0.25">
      <c r="A1634" s="18">
        <v>3</v>
      </c>
      <c r="B1634" s="38"/>
      <c r="C1634" s="32" t="s">
        <v>1504</v>
      </c>
      <c r="D1634" s="12">
        <v>12634155</v>
      </c>
      <c r="E1634" s="38"/>
      <c r="F1634" s="17"/>
      <c r="G1634" s="16">
        <f>2500000/4</f>
        <v>625000</v>
      </c>
    </row>
    <row r="1635" spans="1:7" x14ac:dyDescent="0.25">
      <c r="A1635" s="18">
        <v>4</v>
      </c>
      <c r="B1635" s="38"/>
      <c r="C1635" s="32" t="s">
        <v>1505</v>
      </c>
      <c r="D1635" s="12">
        <v>57417916</v>
      </c>
      <c r="E1635" s="38"/>
      <c r="F1635" s="17"/>
      <c r="G1635" s="16">
        <f>2500000/4</f>
        <v>625000</v>
      </c>
    </row>
    <row r="1636" spans="1:7" x14ac:dyDescent="0.25">
      <c r="A1636" s="18">
        <v>5</v>
      </c>
      <c r="B1636" s="38"/>
      <c r="C1636" s="32" t="s">
        <v>1506</v>
      </c>
      <c r="D1636" s="12">
        <v>26846000</v>
      </c>
      <c r="E1636" s="38"/>
      <c r="F1636" s="17"/>
      <c r="G1636" s="16">
        <f>2500000/4</f>
        <v>625000</v>
      </c>
    </row>
    <row r="1637" spans="1:7" x14ac:dyDescent="0.25">
      <c r="A1637" s="35" t="s">
        <v>7</v>
      </c>
      <c r="B1637" s="36"/>
      <c r="C1637" s="36"/>
      <c r="D1637" s="36"/>
      <c r="E1637" s="36"/>
      <c r="F1637" s="37"/>
      <c r="G1637" s="15">
        <f>SUM(G1633:G1636)</f>
        <v>2500000</v>
      </c>
    </row>
    <row r="1638" spans="1:7" ht="30" x14ac:dyDescent="0.25">
      <c r="A1638" s="1" t="s">
        <v>5</v>
      </c>
      <c r="B1638" s="1" t="s">
        <v>0</v>
      </c>
      <c r="C1638" s="3" t="s">
        <v>3</v>
      </c>
      <c r="D1638" s="4" t="s">
        <v>9</v>
      </c>
      <c r="E1638" s="1" t="s">
        <v>1</v>
      </c>
      <c r="F1638" s="5" t="s">
        <v>2</v>
      </c>
      <c r="G1638" s="6" t="s">
        <v>4</v>
      </c>
    </row>
    <row r="1639" spans="1:7" x14ac:dyDescent="0.25">
      <c r="A1639" s="18">
        <v>1</v>
      </c>
      <c r="B1639" s="38" t="s">
        <v>1507</v>
      </c>
      <c r="C1639" s="32" t="s">
        <v>1508</v>
      </c>
      <c r="D1639" s="12">
        <v>52426802</v>
      </c>
      <c r="E1639" s="38" t="s">
        <v>1511</v>
      </c>
      <c r="F1639" s="17"/>
      <c r="G1639" s="16">
        <f>2500000/4</f>
        <v>625000</v>
      </c>
    </row>
    <row r="1640" spans="1:7" x14ac:dyDescent="0.25">
      <c r="A1640" s="18">
        <v>2</v>
      </c>
      <c r="B1640" s="38"/>
      <c r="C1640" s="32" t="s">
        <v>1509</v>
      </c>
      <c r="D1640" s="12">
        <v>57416450</v>
      </c>
      <c r="E1640" s="38"/>
      <c r="F1640" s="17"/>
      <c r="G1640" s="16">
        <f>2500000/4</f>
        <v>625000</v>
      </c>
    </row>
    <row r="1641" spans="1:7" x14ac:dyDescent="0.25">
      <c r="A1641" s="18">
        <v>3</v>
      </c>
      <c r="B1641" s="38"/>
      <c r="C1641" s="32" t="s">
        <v>1510</v>
      </c>
      <c r="D1641" s="12">
        <v>32828064</v>
      </c>
      <c r="E1641" s="38"/>
      <c r="F1641" s="17"/>
      <c r="G1641" s="16">
        <f>2500000/4</f>
        <v>625000</v>
      </c>
    </row>
    <row r="1642" spans="1:7" x14ac:dyDescent="0.25">
      <c r="A1642" s="18">
        <v>4</v>
      </c>
      <c r="B1642" s="38"/>
      <c r="C1642" s="32" t="s">
        <v>1511</v>
      </c>
      <c r="D1642" s="12">
        <v>57419555</v>
      </c>
      <c r="E1642" s="38"/>
      <c r="F1642" s="17"/>
      <c r="G1642" s="16">
        <f>2500000/4</f>
        <v>625000</v>
      </c>
    </row>
    <row r="1643" spans="1:7" x14ac:dyDescent="0.25">
      <c r="A1643" s="35" t="s">
        <v>7</v>
      </c>
      <c r="B1643" s="36"/>
      <c r="C1643" s="36"/>
      <c r="D1643" s="36"/>
      <c r="E1643" s="36"/>
      <c r="F1643" s="37"/>
      <c r="G1643" s="15">
        <f>SUM(G1639:G1642)</f>
        <v>2500000</v>
      </c>
    </row>
    <row r="1644" spans="1:7" ht="30" x14ac:dyDescent="0.25">
      <c r="A1644" s="1" t="s">
        <v>5</v>
      </c>
      <c r="B1644" s="1" t="s">
        <v>0</v>
      </c>
      <c r="C1644" s="3" t="s">
        <v>3</v>
      </c>
      <c r="D1644" s="4" t="s">
        <v>9</v>
      </c>
      <c r="E1644" s="1" t="s">
        <v>1</v>
      </c>
      <c r="F1644" s="5" t="s">
        <v>2</v>
      </c>
      <c r="G1644" s="6" t="s">
        <v>4</v>
      </c>
    </row>
    <row r="1645" spans="1:7" x14ac:dyDescent="0.25">
      <c r="A1645" s="18">
        <v>1</v>
      </c>
      <c r="B1645" s="38" t="s">
        <v>1512</v>
      </c>
      <c r="C1645" s="32" t="s">
        <v>1513</v>
      </c>
      <c r="D1645" s="12">
        <v>26813031</v>
      </c>
      <c r="E1645" s="38" t="s">
        <v>1514</v>
      </c>
      <c r="F1645" s="17"/>
      <c r="G1645" s="16">
        <f>2500000/4</f>
        <v>625000</v>
      </c>
    </row>
    <row r="1646" spans="1:7" x14ac:dyDescent="0.25">
      <c r="A1646" s="18">
        <v>2</v>
      </c>
      <c r="B1646" s="38"/>
      <c r="C1646" s="32" t="s">
        <v>1514</v>
      </c>
      <c r="D1646" s="12">
        <v>5056375</v>
      </c>
      <c r="E1646" s="38"/>
      <c r="F1646" s="17"/>
      <c r="G1646" s="16">
        <f>2500000/4</f>
        <v>625000</v>
      </c>
    </row>
    <row r="1647" spans="1:7" x14ac:dyDescent="0.25">
      <c r="A1647" s="18">
        <v>3</v>
      </c>
      <c r="B1647" s="38"/>
      <c r="C1647" s="32" t="s">
        <v>1515</v>
      </c>
      <c r="D1647" s="12">
        <v>1081758983</v>
      </c>
      <c r="E1647" s="38"/>
      <c r="F1647" s="17"/>
      <c r="G1647" s="16">
        <f>2500000/4</f>
        <v>625000</v>
      </c>
    </row>
    <row r="1648" spans="1:7" x14ac:dyDescent="0.25">
      <c r="A1648" s="18">
        <v>4</v>
      </c>
      <c r="B1648" s="38"/>
      <c r="C1648" s="32" t="s">
        <v>1516</v>
      </c>
      <c r="D1648" s="12">
        <v>26813258</v>
      </c>
      <c r="E1648" s="38"/>
      <c r="F1648" s="17"/>
      <c r="G1648" s="16">
        <f>2500000/4</f>
        <v>625000</v>
      </c>
    </row>
    <row r="1649" spans="1:7" x14ac:dyDescent="0.25">
      <c r="A1649" s="35" t="s">
        <v>7</v>
      </c>
      <c r="B1649" s="36"/>
      <c r="C1649" s="36"/>
      <c r="D1649" s="36"/>
      <c r="E1649" s="36"/>
      <c r="F1649" s="37"/>
      <c r="G1649" s="15">
        <f>SUM(G1645:G1648)</f>
        <v>2500000</v>
      </c>
    </row>
    <row r="1650" spans="1:7" ht="30" x14ac:dyDescent="0.25">
      <c r="A1650" s="1" t="s">
        <v>5</v>
      </c>
      <c r="B1650" s="1" t="s">
        <v>0</v>
      </c>
      <c r="C1650" s="3" t="s">
        <v>3</v>
      </c>
      <c r="D1650" s="4" t="s">
        <v>9</v>
      </c>
      <c r="E1650" s="1" t="s">
        <v>1</v>
      </c>
      <c r="F1650" s="5" t="s">
        <v>2</v>
      </c>
      <c r="G1650" s="6" t="s">
        <v>4</v>
      </c>
    </row>
    <row r="1651" spans="1:7" x14ac:dyDescent="0.25">
      <c r="A1651" s="18">
        <v>1</v>
      </c>
      <c r="B1651" s="38" t="s">
        <v>1517</v>
      </c>
      <c r="C1651" s="32" t="s">
        <v>1518</v>
      </c>
      <c r="D1651" s="12">
        <v>39094495</v>
      </c>
      <c r="E1651" s="38" t="s">
        <v>1518</v>
      </c>
      <c r="F1651" s="17"/>
      <c r="G1651" s="16">
        <f>2500000/5</f>
        <v>500000</v>
      </c>
    </row>
    <row r="1652" spans="1:7" x14ac:dyDescent="0.25">
      <c r="A1652" s="18">
        <v>2</v>
      </c>
      <c r="B1652" s="38"/>
      <c r="C1652" s="32" t="s">
        <v>1519</v>
      </c>
      <c r="D1652" s="12">
        <v>39093559</v>
      </c>
      <c r="E1652" s="38"/>
      <c r="F1652" s="17"/>
      <c r="G1652" s="16">
        <f>2500000/5</f>
        <v>500000</v>
      </c>
    </row>
    <row r="1653" spans="1:7" x14ac:dyDescent="0.25">
      <c r="A1653" s="18">
        <v>3</v>
      </c>
      <c r="B1653" s="38"/>
      <c r="C1653" s="32" t="s">
        <v>1520</v>
      </c>
      <c r="D1653" s="12">
        <v>85485055</v>
      </c>
      <c r="E1653" s="38"/>
      <c r="F1653" s="17"/>
      <c r="G1653" s="16">
        <f>2500000/5</f>
        <v>500000</v>
      </c>
    </row>
    <row r="1654" spans="1:7" x14ac:dyDescent="0.25">
      <c r="A1654" s="18">
        <v>4</v>
      </c>
      <c r="B1654" s="38"/>
      <c r="C1654" s="32" t="s">
        <v>1521</v>
      </c>
      <c r="D1654" s="12">
        <v>7143423</v>
      </c>
      <c r="E1654" s="38"/>
      <c r="F1654" s="17"/>
      <c r="G1654" s="16">
        <f>2500000/5</f>
        <v>500000</v>
      </c>
    </row>
    <row r="1655" spans="1:7" x14ac:dyDescent="0.25">
      <c r="A1655" s="18">
        <v>5</v>
      </c>
      <c r="B1655" s="38"/>
      <c r="C1655" s="32" t="s">
        <v>1522</v>
      </c>
      <c r="D1655" s="12">
        <v>10784045</v>
      </c>
      <c r="E1655" s="38"/>
      <c r="F1655" s="17"/>
      <c r="G1655" s="16">
        <f>2500000/5</f>
        <v>500000</v>
      </c>
    </row>
    <row r="1656" spans="1:7" x14ac:dyDescent="0.25">
      <c r="A1656" s="35" t="s">
        <v>7</v>
      </c>
      <c r="B1656" s="36"/>
      <c r="C1656" s="36"/>
      <c r="D1656" s="36"/>
      <c r="E1656" s="36"/>
      <c r="F1656" s="37"/>
      <c r="G1656" s="15">
        <f>SUM(G1651:G1655)</f>
        <v>2500000</v>
      </c>
    </row>
    <row r="1657" spans="1:7" ht="30" x14ac:dyDescent="0.25">
      <c r="A1657" s="1" t="s">
        <v>5</v>
      </c>
      <c r="B1657" s="1" t="s">
        <v>0</v>
      </c>
      <c r="C1657" s="3" t="s">
        <v>3</v>
      </c>
      <c r="D1657" s="4" t="s">
        <v>9</v>
      </c>
      <c r="E1657" s="1" t="s">
        <v>1</v>
      </c>
      <c r="F1657" s="5" t="s">
        <v>2</v>
      </c>
      <c r="G1657" s="6" t="s">
        <v>4</v>
      </c>
    </row>
    <row r="1658" spans="1:7" x14ac:dyDescent="0.25">
      <c r="A1658" s="18">
        <v>1</v>
      </c>
      <c r="B1658" s="38" t="s">
        <v>1523</v>
      </c>
      <c r="C1658" s="32" t="s">
        <v>1524</v>
      </c>
      <c r="D1658" s="12">
        <v>85164449</v>
      </c>
      <c r="E1658" s="38" t="s">
        <v>1524</v>
      </c>
      <c r="F1658" s="17"/>
      <c r="G1658" s="16">
        <f>2500000/5</f>
        <v>500000</v>
      </c>
    </row>
    <row r="1659" spans="1:7" x14ac:dyDescent="0.25">
      <c r="A1659" s="18">
        <v>2</v>
      </c>
      <c r="B1659" s="38"/>
      <c r="C1659" s="32" t="s">
        <v>1525</v>
      </c>
      <c r="D1659" s="12">
        <v>39020939</v>
      </c>
      <c r="E1659" s="38"/>
      <c r="F1659" s="17"/>
      <c r="G1659" s="16">
        <f>2500000/5</f>
        <v>500000</v>
      </c>
    </row>
    <row r="1660" spans="1:7" x14ac:dyDescent="0.25">
      <c r="A1660" s="18">
        <v>3</v>
      </c>
      <c r="B1660" s="38"/>
      <c r="C1660" s="32" t="s">
        <v>1526</v>
      </c>
      <c r="D1660" s="12">
        <v>12402311</v>
      </c>
      <c r="E1660" s="38"/>
      <c r="F1660" s="17"/>
      <c r="G1660" s="16">
        <f>2500000/5</f>
        <v>500000</v>
      </c>
    </row>
    <row r="1661" spans="1:7" x14ac:dyDescent="0.25">
      <c r="A1661" s="18">
        <v>4</v>
      </c>
      <c r="B1661" s="38"/>
      <c r="C1661" s="32" t="s">
        <v>1527</v>
      </c>
      <c r="D1661" s="12">
        <v>57407447</v>
      </c>
      <c r="E1661" s="38"/>
      <c r="F1661" s="17"/>
      <c r="G1661" s="16">
        <f>2500000/5</f>
        <v>500000</v>
      </c>
    </row>
    <row r="1662" spans="1:7" x14ac:dyDescent="0.25">
      <c r="A1662" s="18">
        <v>5</v>
      </c>
      <c r="B1662" s="38"/>
      <c r="C1662" s="32" t="s">
        <v>1528</v>
      </c>
      <c r="D1662" s="12">
        <v>12584141</v>
      </c>
      <c r="E1662" s="38"/>
      <c r="F1662" s="17"/>
      <c r="G1662" s="16">
        <f>2500000/5</f>
        <v>500000</v>
      </c>
    </row>
    <row r="1663" spans="1:7" x14ac:dyDescent="0.25">
      <c r="A1663" s="35" t="s">
        <v>7</v>
      </c>
      <c r="B1663" s="36"/>
      <c r="C1663" s="36"/>
      <c r="D1663" s="36"/>
      <c r="E1663" s="36"/>
      <c r="F1663" s="37"/>
      <c r="G1663" s="15">
        <f>SUM(G1658:G1662)</f>
        <v>2500000</v>
      </c>
    </row>
    <row r="1664" spans="1:7" ht="30" x14ac:dyDescent="0.25">
      <c r="A1664" s="1" t="s">
        <v>5</v>
      </c>
      <c r="B1664" s="1" t="s">
        <v>0</v>
      </c>
      <c r="C1664" s="3" t="s">
        <v>3</v>
      </c>
      <c r="D1664" s="4" t="s">
        <v>9</v>
      </c>
      <c r="E1664" s="1" t="s">
        <v>1</v>
      </c>
      <c r="F1664" s="5" t="s">
        <v>2</v>
      </c>
      <c r="G1664" s="6" t="s">
        <v>4</v>
      </c>
    </row>
    <row r="1665" spans="1:7" x14ac:dyDescent="0.25">
      <c r="A1665" s="18">
        <v>1</v>
      </c>
      <c r="B1665" s="38" t="s">
        <v>1529</v>
      </c>
      <c r="C1665" s="32" t="s">
        <v>1530</v>
      </c>
      <c r="D1665" s="12">
        <v>57290994</v>
      </c>
      <c r="E1665" s="38" t="s">
        <v>1530</v>
      </c>
      <c r="F1665" s="17"/>
      <c r="G1665" s="16">
        <f>2500000/3</f>
        <v>833333.33333333337</v>
      </c>
    </row>
    <row r="1666" spans="1:7" x14ac:dyDescent="0.25">
      <c r="A1666" s="18">
        <v>2</v>
      </c>
      <c r="B1666" s="38"/>
      <c r="C1666" s="32" t="s">
        <v>1531</v>
      </c>
      <c r="D1666" s="12">
        <v>7601007</v>
      </c>
      <c r="E1666" s="38"/>
      <c r="F1666" s="17"/>
      <c r="G1666" s="16">
        <f>2500000/3</f>
        <v>833333.33333333337</v>
      </c>
    </row>
    <row r="1667" spans="1:7" x14ac:dyDescent="0.25">
      <c r="A1667" s="18">
        <v>3</v>
      </c>
      <c r="B1667" s="38"/>
      <c r="C1667" s="32" t="s">
        <v>1532</v>
      </c>
      <c r="D1667" s="12">
        <v>36552806</v>
      </c>
      <c r="E1667" s="38"/>
      <c r="F1667" s="17"/>
      <c r="G1667" s="16">
        <f>2500000/3</f>
        <v>833333.33333333337</v>
      </c>
    </row>
    <row r="1668" spans="1:7" x14ac:dyDescent="0.25">
      <c r="A1668" s="35" t="s">
        <v>7</v>
      </c>
      <c r="B1668" s="36"/>
      <c r="C1668" s="36"/>
      <c r="D1668" s="36"/>
      <c r="E1668" s="36"/>
      <c r="F1668" s="37"/>
      <c r="G1668" s="15">
        <f>SUM(G1665:G1667)</f>
        <v>2500000</v>
      </c>
    </row>
    <row r="1669" spans="1:7" ht="30" x14ac:dyDescent="0.25">
      <c r="A1669" s="1" t="s">
        <v>5</v>
      </c>
      <c r="B1669" s="1" t="s">
        <v>0</v>
      </c>
      <c r="C1669" s="3" t="s">
        <v>3</v>
      </c>
      <c r="D1669" s="4" t="s">
        <v>9</v>
      </c>
      <c r="E1669" s="1" t="s">
        <v>1</v>
      </c>
      <c r="F1669" s="5" t="s">
        <v>2</v>
      </c>
      <c r="G1669" s="6" t="s">
        <v>4</v>
      </c>
    </row>
    <row r="1670" spans="1:7" x14ac:dyDescent="0.25">
      <c r="A1670" s="18">
        <v>1</v>
      </c>
      <c r="B1670" s="38" t="s">
        <v>1533</v>
      </c>
      <c r="C1670" s="32" t="s">
        <v>1534</v>
      </c>
      <c r="D1670" s="12">
        <v>72301478</v>
      </c>
      <c r="E1670" s="38" t="s">
        <v>1534</v>
      </c>
      <c r="F1670" s="17"/>
      <c r="G1670" s="16">
        <f>2500000/4</f>
        <v>625000</v>
      </c>
    </row>
    <row r="1671" spans="1:7" x14ac:dyDescent="0.25">
      <c r="A1671" s="18">
        <v>2</v>
      </c>
      <c r="B1671" s="38"/>
      <c r="C1671" s="32" t="s">
        <v>1535</v>
      </c>
      <c r="D1671" s="12">
        <v>12583753</v>
      </c>
      <c r="E1671" s="38"/>
      <c r="F1671" s="17"/>
      <c r="G1671" s="16">
        <f>2500000/4</f>
        <v>625000</v>
      </c>
    </row>
    <row r="1672" spans="1:7" x14ac:dyDescent="0.25">
      <c r="A1672" s="18">
        <v>3</v>
      </c>
      <c r="B1672" s="38"/>
      <c r="C1672" s="32" t="s">
        <v>1563</v>
      </c>
      <c r="D1672" s="12">
        <v>26747409</v>
      </c>
      <c r="E1672" s="38"/>
      <c r="F1672" s="17"/>
      <c r="G1672" s="16">
        <f>2500000/4</f>
        <v>625000</v>
      </c>
    </row>
    <row r="1673" spans="1:7" x14ac:dyDescent="0.25">
      <c r="A1673" s="18">
        <v>4</v>
      </c>
      <c r="B1673" s="38"/>
      <c r="C1673" s="32" t="s">
        <v>1536</v>
      </c>
      <c r="D1673" s="12">
        <v>12559249</v>
      </c>
      <c r="E1673" s="38"/>
      <c r="F1673" s="17"/>
      <c r="G1673" s="16">
        <f>2500000/4</f>
        <v>625000</v>
      </c>
    </row>
    <row r="1674" spans="1:7" x14ac:dyDescent="0.25">
      <c r="A1674" s="35" t="s">
        <v>7</v>
      </c>
      <c r="B1674" s="36"/>
      <c r="C1674" s="36"/>
      <c r="D1674" s="36"/>
      <c r="E1674" s="36"/>
      <c r="F1674" s="37"/>
      <c r="G1674" s="15">
        <f>SUM(G1670:G1673)</f>
        <v>2500000</v>
      </c>
    </row>
    <row r="1675" spans="1:7" ht="30" x14ac:dyDescent="0.25">
      <c r="A1675" s="1" t="s">
        <v>5</v>
      </c>
      <c r="B1675" s="1" t="s">
        <v>0</v>
      </c>
      <c r="C1675" s="3" t="s">
        <v>3</v>
      </c>
      <c r="D1675" s="4" t="s">
        <v>9</v>
      </c>
      <c r="E1675" s="1" t="s">
        <v>1</v>
      </c>
      <c r="F1675" s="5" t="s">
        <v>2</v>
      </c>
      <c r="G1675" s="6" t="s">
        <v>4</v>
      </c>
    </row>
    <row r="1676" spans="1:7" x14ac:dyDescent="0.25">
      <c r="A1676" s="18">
        <v>1</v>
      </c>
      <c r="B1676" s="38" t="s">
        <v>1537</v>
      </c>
      <c r="C1676" s="33" t="s">
        <v>1538</v>
      </c>
      <c r="D1676" s="12">
        <v>85437550</v>
      </c>
      <c r="E1676" s="39" t="s">
        <v>1541</v>
      </c>
      <c r="F1676" s="17"/>
      <c r="G1676" s="16">
        <f t="shared" ref="G1676:G1681" si="97">2500000/6</f>
        <v>416666.66666666669</v>
      </c>
    </row>
    <row r="1677" spans="1:7" x14ac:dyDescent="0.25">
      <c r="A1677" s="18">
        <v>2</v>
      </c>
      <c r="B1677" s="38"/>
      <c r="C1677" s="33" t="s">
        <v>1539</v>
      </c>
      <c r="D1677" s="12">
        <v>85437785</v>
      </c>
      <c r="E1677" s="40"/>
      <c r="F1677" s="17"/>
      <c r="G1677" s="16">
        <f t="shared" si="97"/>
        <v>416666.66666666669</v>
      </c>
    </row>
    <row r="1678" spans="1:7" x14ac:dyDescent="0.25">
      <c r="A1678" s="18">
        <v>3</v>
      </c>
      <c r="B1678" s="38"/>
      <c r="C1678" s="33" t="s">
        <v>1540</v>
      </c>
      <c r="D1678" s="12">
        <v>77101890</v>
      </c>
      <c r="E1678" s="40"/>
      <c r="F1678" s="17"/>
      <c r="G1678" s="16">
        <f t="shared" si="97"/>
        <v>416666.66666666669</v>
      </c>
    </row>
    <row r="1679" spans="1:7" x14ac:dyDescent="0.25">
      <c r="A1679" s="18">
        <v>4</v>
      </c>
      <c r="B1679" s="38"/>
      <c r="C1679" s="33" t="s">
        <v>1564</v>
      </c>
      <c r="D1679" s="12">
        <v>85438465</v>
      </c>
      <c r="E1679" s="40"/>
      <c r="F1679" s="17"/>
      <c r="G1679" s="16">
        <f t="shared" si="97"/>
        <v>416666.66666666669</v>
      </c>
    </row>
    <row r="1680" spans="1:7" x14ac:dyDescent="0.25">
      <c r="A1680" s="18">
        <v>5</v>
      </c>
      <c r="B1680" s="38"/>
      <c r="C1680" s="33" t="s">
        <v>1542</v>
      </c>
      <c r="D1680" s="12">
        <v>39016883</v>
      </c>
      <c r="E1680" s="40"/>
      <c r="F1680" s="17"/>
      <c r="G1680" s="16">
        <f t="shared" si="97"/>
        <v>416666.66666666669</v>
      </c>
    </row>
    <row r="1681" spans="1:7" x14ac:dyDescent="0.25">
      <c r="A1681" s="18">
        <v>6</v>
      </c>
      <c r="B1681" s="38"/>
      <c r="C1681" s="33" t="s">
        <v>1543</v>
      </c>
      <c r="D1681" s="12">
        <v>22537289</v>
      </c>
      <c r="E1681" s="46"/>
      <c r="F1681" s="17"/>
      <c r="G1681" s="16">
        <f t="shared" si="97"/>
        <v>416666.66666666669</v>
      </c>
    </row>
    <row r="1682" spans="1:7" x14ac:dyDescent="0.25">
      <c r="A1682" s="35" t="s">
        <v>7</v>
      </c>
      <c r="B1682" s="36"/>
      <c r="C1682" s="36"/>
      <c r="D1682" s="36"/>
      <c r="E1682" s="36"/>
      <c r="F1682" s="37"/>
      <c r="G1682" s="15">
        <f>SUM(G1676:G1681)</f>
        <v>2500000</v>
      </c>
    </row>
    <row r="1683" spans="1:7" ht="30" x14ac:dyDescent="0.25">
      <c r="A1683" s="1" t="s">
        <v>5</v>
      </c>
      <c r="B1683" s="1" t="s">
        <v>0</v>
      </c>
      <c r="C1683" s="3" t="s">
        <v>3</v>
      </c>
      <c r="D1683" s="4" t="s">
        <v>9</v>
      </c>
      <c r="E1683" s="1" t="s">
        <v>1</v>
      </c>
      <c r="F1683" s="5" t="s">
        <v>2</v>
      </c>
      <c r="G1683" s="6" t="s">
        <v>4</v>
      </c>
    </row>
    <row r="1684" spans="1:7" x14ac:dyDescent="0.25">
      <c r="A1684" s="18">
        <v>1</v>
      </c>
      <c r="B1684" s="38" t="s">
        <v>1544</v>
      </c>
      <c r="C1684" s="32" t="s">
        <v>1545</v>
      </c>
      <c r="D1684" s="12">
        <v>8724321</v>
      </c>
      <c r="E1684" s="39" t="s">
        <v>1545</v>
      </c>
      <c r="F1684" s="17"/>
      <c r="G1684" s="16">
        <f>2500000/5</f>
        <v>500000</v>
      </c>
    </row>
    <row r="1685" spans="1:7" x14ac:dyDescent="0.25">
      <c r="A1685" s="18">
        <v>2</v>
      </c>
      <c r="B1685" s="38"/>
      <c r="C1685" s="32" t="s">
        <v>1546</v>
      </c>
      <c r="D1685" s="12">
        <v>12613351</v>
      </c>
      <c r="E1685" s="40"/>
      <c r="F1685" s="17"/>
      <c r="G1685" s="16">
        <f>2500000/5</f>
        <v>500000</v>
      </c>
    </row>
    <row r="1686" spans="1:7" x14ac:dyDescent="0.25">
      <c r="A1686" s="18">
        <v>3</v>
      </c>
      <c r="B1686" s="38"/>
      <c r="C1686" s="32" t="s">
        <v>1547</v>
      </c>
      <c r="D1686" s="12">
        <v>39032856</v>
      </c>
      <c r="E1686" s="40"/>
      <c r="F1686" s="17"/>
      <c r="G1686" s="16">
        <f>2500000/5</f>
        <v>500000</v>
      </c>
    </row>
    <row r="1687" spans="1:7" x14ac:dyDescent="0.25">
      <c r="A1687" s="18">
        <v>4</v>
      </c>
      <c r="B1687" s="38"/>
      <c r="C1687" s="32" t="s">
        <v>1548</v>
      </c>
      <c r="D1687" s="12">
        <v>26851180</v>
      </c>
      <c r="E1687" s="40"/>
      <c r="F1687" s="17"/>
      <c r="G1687" s="16">
        <f>2500000/5</f>
        <v>500000</v>
      </c>
    </row>
    <row r="1688" spans="1:7" x14ac:dyDescent="0.25">
      <c r="A1688" s="18">
        <v>5</v>
      </c>
      <c r="B1688" s="38"/>
      <c r="C1688" s="32" t="s">
        <v>1549</v>
      </c>
      <c r="D1688" s="12">
        <v>39031993</v>
      </c>
      <c r="E1688" s="40"/>
      <c r="F1688" s="17"/>
      <c r="G1688" s="16">
        <f>2500000/5</f>
        <v>500000</v>
      </c>
    </row>
    <row r="1689" spans="1:7" x14ac:dyDescent="0.25">
      <c r="A1689" s="35" t="s">
        <v>7</v>
      </c>
      <c r="B1689" s="36"/>
      <c r="C1689" s="36"/>
      <c r="D1689" s="36"/>
      <c r="E1689" s="36"/>
      <c r="F1689" s="37"/>
      <c r="G1689" s="15">
        <f>SUM(G1684:G1688)</f>
        <v>2500000</v>
      </c>
    </row>
    <row r="1690" spans="1:7" ht="30" x14ac:dyDescent="0.25">
      <c r="A1690" s="1" t="s">
        <v>5</v>
      </c>
      <c r="B1690" s="1" t="s">
        <v>0</v>
      </c>
      <c r="C1690" s="3" t="s">
        <v>3</v>
      </c>
      <c r="D1690" s="4" t="s">
        <v>9</v>
      </c>
      <c r="E1690" s="1" t="s">
        <v>1</v>
      </c>
      <c r="F1690" s="5" t="s">
        <v>2</v>
      </c>
      <c r="G1690" s="6" t="s">
        <v>4</v>
      </c>
    </row>
    <row r="1691" spans="1:7" x14ac:dyDescent="0.25">
      <c r="A1691" s="18">
        <v>1</v>
      </c>
      <c r="B1691" s="38" t="s">
        <v>1550</v>
      </c>
      <c r="C1691" s="32" t="s">
        <v>1551</v>
      </c>
      <c r="D1691" s="12">
        <v>39031749</v>
      </c>
      <c r="E1691" s="39" t="s">
        <v>1553</v>
      </c>
      <c r="F1691" s="17"/>
      <c r="G1691" s="16">
        <f>2500000/3</f>
        <v>833333.33333333337</v>
      </c>
    </row>
    <row r="1692" spans="1:7" x14ac:dyDescent="0.25">
      <c r="A1692" s="18">
        <v>2</v>
      </c>
      <c r="B1692" s="38"/>
      <c r="C1692" s="32" t="s">
        <v>1552</v>
      </c>
      <c r="D1692" s="12">
        <v>7629328</v>
      </c>
      <c r="E1692" s="40"/>
      <c r="F1692" s="17"/>
      <c r="G1692" s="16">
        <f>2500000/3</f>
        <v>833333.33333333337</v>
      </c>
    </row>
    <row r="1693" spans="1:7" x14ac:dyDescent="0.25">
      <c r="A1693" s="18">
        <v>3</v>
      </c>
      <c r="B1693" s="38"/>
      <c r="C1693" s="32" t="s">
        <v>1553</v>
      </c>
      <c r="D1693" s="12">
        <v>36559580</v>
      </c>
      <c r="E1693" s="40"/>
      <c r="F1693" s="17"/>
      <c r="G1693" s="16">
        <f>2500000/3</f>
        <v>833333.33333333337</v>
      </c>
    </row>
    <row r="1694" spans="1:7" x14ac:dyDescent="0.25">
      <c r="A1694" s="35" t="s">
        <v>7</v>
      </c>
      <c r="B1694" s="36"/>
      <c r="C1694" s="36"/>
      <c r="D1694" s="36"/>
      <c r="E1694" s="36"/>
      <c r="F1694" s="37"/>
      <c r="G1694" s="15">
        <f>SUM(G1691:G1693)</f>
        <v>2500000</v>
      </c>
    </row>
    <row r="1695" spans="1:7" ht="30" x14ac:dyDescent="0.25">
      <c r="A1695" s="1" t="s">
        <v>5</v>
      </c>
      <c r="B1695" s="1" t="s">
        <v>0</v>
      </c>
      <c r="C1695" s="3" t="s">
        <v>3</v>
      </c>
      <c r="D1695" s="4" t="s">
        <v>9</v>
      </c>
      <c r="E1695" s="1" t="s">
        <v>1</v>
      </c>
      <c r="F1695" s="5" t="s">
        <v>2</v>
      </c>
      <c r="G1695" s="6" t="s">
        <v>4</v>
      </c>
    </row>
    <row r="1696" spans="1:7" x14ac:dyDescent="0.25">
      <c r="A1696" s="18">
        <v>1</v>
      </c>
      <c r="B1696" s="38" t="s">
        <v>1554</v>
      </c>
      <c r="C1696" s="32" t="s">
        <v>1555</v>
      </c>
      <c r="D1696" s="12">
        <v>85126477</v>
      </c>
      <c r="E1696" s="39" t="s">
        <v>1557</v>
      </c>
      <c r="F1696" s="17"/>
      <c r="G1696" s="16">
        <f t="shared" ref="G1696:G1701" si="98">2500000/6</f>
        <v>416666.66666666669</v>
      </c>
    </row>
    <row r="1697" spans="1:7" x14ac:dyDescent="0.25">
      <c r="A1697" s="18">
        <v>2</v>
      </c>
      <c r="B1697" s="38"/>
      <c r="C1697" s="32" t="s">
        <v>1556</v>
      </c>
      <c r="D1697" s="12">
        <v>32848266</v>
      </c>
      <c r="E1697" s="40"/>
      <c r="F1697" s="17"/>
      <c r="G1697" s="16">
        <f t="shared" si="98"/>
        <v>416666.66666666669</v>
      </c>
    </row>
    <row r="1698" spans="1:7" x14ac:dyDescent="0.25">
      <c r="A1698" s="18">
        <v>3</v>
      </c>
      <c r="B1698" s="38"/>
      <c r="C1698" s="32" t="s">
        <v>1565</v>
      </c>
      <c r="D1698" s="12">
        <v>32847041</v>
      </c>
      <c r="E1698" s="40"/>
      <c r="F1698" s="17"/>
      <c r="G1698" s="16">
        <f t="shared" si="98"/>
        <v>416666.66666666669</v>
      </c>
    </row>
    <row r="1699" spans="1:7" x14ac:dyDescent="0.25">
      <c r="A1699" s="18">
        <v>4</v>
      </c>
      <c r="B1699" s="38"/>
      <c r="C1699" s="32" t="s">
        <v>1557</v>
      </c>
      <c r="D1699" s="12">
        <v>26697835</v>
      </c>
      <c r="E1699" s="40"/>
      <c r="F1699" s="17"/>
      <c r="G1699" s="16">
        <f t="shared" si="98"/>
        <v>416666.66666666669</v>
      </c>
    </row>
    <row r="1700" spans="1:7" x14ac:dyDescent="0.25">
      <c r="A1700" s="18">
        <v>5</v>
      </c>
      <c r="B1700" s="38"/>
      <c r="C1700" s="32" t="s">
        <v>1566</v>
      </c>
      <c r="D1700" s="12">
        <v>26694348</v>
      </c>
      <c r="E1700" s="40"/>
      <c r="F1700" s="17"/>
      <c r="G1700" s="16">
        <f t="shared" si="98"/>
        <v>416666.66666666669</v>
      </c>
    </row>
    <row r="1701" spans="1:7" x14ac:dyDescent="0.25">
      <c r="A1701" s="18">
        <v>6</v>
      </c>
      <c r="B1701" s="38"/>
      <c r="C1701" s="32" t="s">
        <v>1567</v>
      </c>
      <c r="D1701" s="12">
        <v>26694659</v>
      </c>
      <c r="E1701" s="46"/>
      <c r="F1701" s="17"/>
      <c r="G1701" s="16">
        <f t="shared" si="98"/>
        <v>416666.66666666669</v>
      </c>
    </row>
    <row r="1702" spans="1:7" x14ac:dyDescent="0.25">
      <c r="A1702" s="35" t="s">
        <v>7</v>
      </c>
      <c r="B1702" s="36"/>
      <c r="C1702" s="36"/>
      <c r="D1702" s="36"/>
      <c r="E1702" s="36"/>
      <c r="F1702" s="37"/>
      <c r="G1702" s="15">
        <f>SUM(G1696:G1701)</f>
        <v>2500000</v>
      </c>
    </row>
    <row r="1703" spans="1:7" ht="30" x14ac:dyDescent="0.25">
      <c r="A1703" s="1" t="s">
        <v>5</v>
      </c>
      <c r="B1703" s="1" t="s">
        <v>0</v>
      </c>
      <c r="C1703" s="3" t="s">
        <v>3</v>
      </c>
      <c r="D1703" s="4" t="s">
        <v>9</v>
      </c>
      <c r="E1703" s="1" t="s">
        <v>1</v>
      </c>
      <c r="F1703" s="5" t="s">
        <v>2</v>
      </c>
      <c r="G1703" s="6" t="s">
        <v>4</v>
      </c>
    </row>
    <row r="1704" spans="1:7" x14ac:dyDescent="0.25">
      <c r="A1704" s="18">
        <v>1</v>
      </c>
      <c r="B1704" s="38" t="s">
        <v>1558</v>
      </c>
      <c r="C1704" s="32" t="s">
        <v>1559</v>
      </c>
      <c r="D1704" s="12">
        <v>36385219</v>
      </c>
      <c r="E1704" s="39" t="s">
        <v>1559</v>
      </c>
      <c r="F1704" s="17"/>
      <c r="G1704" s="16">
        <f>2500000/5</f>
        <v>500000</v>
      </c>
    </row>
    <row r="1705" spans="1:7" x14ac:dyDescent="0.25">
      <c r="A1705" s="18">
        <v>2</v>
      </c>
      <c r="B1705" s="38"/>
      <c r="C1705" s="32" t="s">
        <v>1568</v>
      </c>
      <c r="D1705" s="12">
        <v>22637548</v>
      </c>
      <c r="E1705" s="40"/>
      <c r="F1705" s="17"/>
      <c r="G1705" s="16">
        <f>2500000/5</f>
        <v>500000</v>
      </c>
    </row>
    <row r="1706" spans="1:7" x14ac:dyDescent="0.25">
      <c r="A1706" s="18">
        <v>3</v>
      </c>
      <c r="B1706" s="38"/>
      <c r="C1706" s="32" t="s">
        <v>1560</v>
      </c>
      <c r="D1706" s="12">
        <v>22638872</v>
      </c>
      <c r="E1706" s="40"/>
      <c r="F1706" s="17"/>
      <c r="G1706" s="16">
        <f>2500000/5</f>
        <v>500000</v>
      </c>
    </row>
    <row r="1707" spans="1:7" x14ac:dyDescent="0.25">
      <c r="A1707" s="18">
        <v>4</v>
      </c>
      <c r="B1707" s="38"/>
      <c r="C1707" s="32" t="s">
        <v>1561</v>
      </c>
      <c r="D1707" s="12">
        <v>85125536</v>
      </c>
      <c r="E1707" s="40"/>
      <c r="F1707" s="17"/>
      <c r="G1707" s="16">
        <f>2500000/5</f>
        <v>500000</v>
      </c>
    </row>
    <row r="1708" spans="1:7" x14ac:dyDescent="0.25">
      <c r="A1708" s="18">
        <v>5</v>
      </c>
      <c r="B1708" s="38"/>
      <c r="C1708" s="32" t="s">
        <v>1562</v>
      </c>
      <c r="D1708" s="12">
        <v>26694411</v>
      </c>
      <c r="E1708" s="40"/>
      <c r="F1708" s="17"/>
      <c r="G1708" s="16">
        <f>2500000/5</f>
        <v>500000</v>
      </c>
    </row>
    <row r="1709" spans="1:7" x14ac:dyDescent="0.25">
      <c r="A1709" s="35" t="s">
        <v>7</v>
      </c>
      <c r="B1709" s="36"/>
      <c r="C1709" s="36"/>
      <c r="D1709" s="36"/>
      <c r="E1709" s="36"/>
      <c r="F1709" s="37"/>
      <c r="G1709" s="15">
        <f>SUM(G1704:G1708)</f>
        <v>2500000</v>
      </c>
    </row>
    <row r="1710" spans="1:7" ht="30" x14ac:dyDescent="0.25">
      <c r="A1710" s="1" t="s">
        <v>5</v>
      </c>
      <c r="B1710" s="1" t="s">
        <v>0</v>
      </c>
      <c r="C1710" s="3" t="s">
        <v>3</v>
      </c>
      <c r="D1710" s="4" t="s">
        <v>9</v>
      </c>
      <c r="E1710" s="1" t="s">
        <v>1</v>
      </c>
      <c r="F1710" s="5" t="s">
        <v>2</v>
      </c>
      <c r="G1710" s="6" t="s">
        <v>4</v>
      </c>
    </row>
    <row r="1711" spans="1:7" x14ac:dyDescent="0.25">
      <c r="A1711" s="18">
        <v>1</v>
      </c>
      <c r="B1711" s="38" t="s">
        <v>1569</v>
      </c>
      <c r="C1711" s="32" t="s">
        <v>1570</v>
      </c>
      <c r="D1711" s="12">
        <v>26812209</v>
      </c>
      <c r="E1711" s="39" t="s">
        <v>1572</v>
      </c>
      <c r="F1711" s="17"/>
      <c r="G1711" s="16">
        <f>2500000/3</f>
        <v>833333.33333333337</v>
      </c>
    </row>
    <row r="1712" spans="1:7" x14ac:dyDescent="0.25">
      <c r="A1712" s="18">
        <v>2</v>
      </c>
      <c r="B1712" s="38"/>
      <c r="C1712" s="32" t="s">
        <v>1571</v>
      </c>
      <c r="D1712" s="12">
        <v>26813478</v>
      </c>
      <c r="E1712" s="40"/>
      <c r="F1712" s="17"/>
      <c r="G1712" s="16">
        <f>2500000/3</f>
        <v>833333.33333333337</v>
      </c>
    </row>
    <row r="1713" spans="1:7" x14ac:dyDescent="0.25">
      <c r="A1713" s="18">
        <v>3</v>
      </c>
      <c r="B1713" s="38"/>
      <c r="C1713" s="32" t="s">
        <v>1572</v>
      </c>
      <c r="D1713" s="12">
        <v>8685215</v>
      </c>
      <c r="E1713" s="40"/>
      <c r="F1713" s="17"/>
      <c r="G1713" s="16">
        <f>2500000/3</f>
        <v>833333.33333333337</v>
      </c>
    </row>
    <row r="1714" spans="1:7" x14ac:dyDescent="0.25">
      <c r="A1714" s="35" t="s">
        <v>7</v>
      </c>
      <c r="B1714" s="36"/>
      <c r="C1714" s="36"/>
      <c r="D1714" s="36"/>
      <c r="E1714" s="36"/>
      <c r="F1714" s="37"/>
      <c r="G1714" s="15">
        <f>SUM(G1711:G1713)</f>
        <v>2500000</v>
      </c>
    </row>
    <row r="1715" spans="1:7" ht="30" x14ac:dyDescent="0.25">
      <c r="A1715" s="1" t="s">
        <v>5</v>
      </c>
      <c r="B1715" s="1" t="s">
        <v>0</v>
      </c>
      <c r="C1715" s="3" t="s">
        <v>3</v>
      </c>
      <c r="D1715" s="4" t="s">
        <v>9</v>
      </c>
      <c r="E1715" s="1" t="s">
        <v>1</v>
      </c>
      <c r="F1715" s="5" t="s">
        <v>2</v>
      </c>
      <c r="G1715" s="6" t="s">
        <v>4</v>
      </c>
    </row>
    <row r="1716" spans="1:7" x14ac:dyDescent="0.25">
      <c r="A1716" s="18">
        <v>1</v>
      </c>
      <c r="B1716" s="38" t="s">
        <v>1573</v>
      </c>
      <c r="C1716" s="32" t="s">
        <v>1574</v>
      </c>
      <c r="D1716" s="12">
        <v>78700107</v>
      </c>
      <c r="E1716" s="38" t="s">
        <v>1574</v>
      </c>
      <c r="F1716" s="17"/>
      <c r="G1716" s="16">
        <f t="shared" ref="G1716:G1723" si="99">2500000/8</f>
        <v>312500</v>
      </c>
    </row>
    <row r="1717" spans="1:7" x14ac:dyDescent="0.25">
      <c r="A1717" s="18">
        <v>2</v>
      </c>
      <c r="B1717" s="38"/>
      <c r="C1717" s="32" t="s">
        <v>1575</v>
      </c>
      <c r="D1717" s="12">
        <v>39029376</v>
      </c>
      <c r="E1717" s="38"/>
      <c r="F1717" s="17"/>
      <c r="G1717" s="16">
        <f t="shared" si="99"/>
        <v>312500</v>
      </c>
    </row>
    <row r="1718" spans="1:7" x14ac:dyDescent="0.25">
      <c r="A1718" s="18">
        <v>3</v>
      </c>
      <c r="B1718" s="38"/>
      <c r="C1718" s="32" t="s">
        <v>1576</v>
      </c>
      <c r="D1718" s="12">
        <v>57418574</v>
      </c>
      <c r="E1718" s="38"/>
      <c r="F1718" s="17"/>
      <c r="G1718" s="16">
        <f t="shared" si="99"/>
        <v>312500</v>
      </c>
    </row>
    <row r="1719" spans="1:7" x14ac:dyDescent="0.25">
      <c r="A1719" s="18">
        <v>4</v>
      </c>
      <c r="B1719" s="38"/>
      <c r="C1719" s="32" t="s">
        <v>1577</v>
      </c>
      <c r="D1719" s="12">
        <v>57417455</v>
      </c>
      <c r="E1719" s="38"/>
      <c r="F1719" s="17"/>
      <c r="G1719" s="16">
        <f t="shared" si="99"/>
        <v>312500</v>
      </c>
    </row>
    <row r="1720" spans="1:7" x14ac:dyDescent="0.25">
      <c r="A1720" s="18">
        <v>5</v>
      </c>
      <c r="B1720" s="38"/>
      <c r="C1720" s="32" t="s">
        <v>1578</v>
      </c>
      <c r="D1720" s="12">
        <v>77101564</v>
      </c>
      <c r="E1720" s="38"/>
      <c r="F1720" s="17"/>
      <c r="G1720" s="16">
        <f t="shared" si="99"/>
        <v>312500</v>
      </c>
    </row>
    <row r="1721" spans="1:7" x14ac:dyDescent="0.25">
      <c r="A1721" s="18">
        <v>6</v>
      </c>
      <c r="B1721" s="38"/>
      <c r="C1721" s="32" t="s">
        <v>1579</v>
      </c>
      <c r="D1721" s="12">
        <v>12630490</v>
      </c>
      <c r="E1721" s="38"/>
      <c r="F1721" s="17"/>
      <c r="G1721" s="16">
        <f t="shared" si="99"/>
        <v>312500</v>
      </c>
    </row>
    <row r="1722" spans="1:7" x14ac:dyDescent="0.25">
      <c r="A1722" s="18">
        <v>7</v>
      </c>
      <c r="B1722" s="38"/>
      <c r="C1722" s="32" t="s">
        <v>1580</v>
      </c>
      <c r="D1722" s="12">
        <v>57428895</v>
      </c>
      <c r="E1722" s="38"/>
      <c r="F1722" s="17"/>
      <c r="G1722" s="16">
        <f t="shared" si="99"/>
        <v>312500</v>
      </c>
    </row>
    <row r="1723" spans="1:7" x14ac:dyDescent="0.25">
      <c r="A1723" s="18">
        <v>8</v>
      </c>
      <c r="B1723" s="38"/>
      <c r="C1723" s="32" t="s">
        <v>1581</v>
      </c>
      <c r="D1723" s="12">
        <v>12628983</v>
      </c>
      <c r="E1723" s="38"/>
      <c r="F1723" s="17"/>
      <c r="G1723" s="16">
        <f t="shared" si="99"/>
        <v>312500</v>
      </c>
    </row>
    <row r="1724" spans="1:7" x14ac:dyDescent="0.25">
      <c r="A1724" s="35" t="s">
        <v>7</v>
      </c>
      <c r="B1724" s="36"/>
      <c r="C1724" s="36"/>
      <c r="D1724" s="36"/>
      <c r="E1724" s="36"/>
      <c r="F1724" s="37"/>
      <c r="G1724" s="15">
        <f>SUM(G1716:G1723)</f>
        <v>2500000</v>
      </c>
    </row>
    <row r="1725" spans="1:7" ht="30" x14ac:dyDescent="0.25">
      <c r="A1725" s="1" t="s">
        <v>5</v>
      </c>
      <c r="B1725" s="1" t="s">
        <v>0</v>
      </c>
      <c r="C1725" s="3" t="s">
        <v>3</v>
      </c>
      <c r="D1725" s="4" t="s">
        <v>9</v>
      </c>
      <c r="E1725" s="1" t="s">
        <v>1</v>
      </c>
      <c r="F1725" s="5" t="s">
        <v>2</v>
      </c>
      <c r="G1725" s="6" t="s">
        <v>4</v>
      </c>
    </row>
    <row r="1726" spans="1:7" x14ac:dyDescent="0.25">
      <c r="A1726" s="18">
        <v>1</v>
      </c>
      <c r="B1726" s="38" t="s">
        <v>1586</v>
      </c>
      <c r="C1726" s="32" t="s">
        <v>1582</v>
      </c>
      <c r="D1726" s="12">
        <v>42493001</v>
      </c>
      <c r="E1726" s="39" t="s">
        <v>1582</v>
      </c>
      <c r="F1726" s="17"/>
      <c r="G1726" s="16">
        <f>2500000/4</f>
        <v>625000</v>
      </c>
    </row>
    <row r="1727" spans="1:7" x14ac:dyDescent="0.25">
      <c r="A1727" s="18">
        <v>2</v>
      </c>
      <c r="B1727" s="38"/>
      <c r="C1727" s="32" t="s">
        <v>1583</v>
      </c>
      <c r="D1727" s="12">
        <v>5074130</v>
      </c>
      <c r="E1727" s="40"/>
      <c r="F1727" s="17"/>
      <c r="G1727" s="16">
        <f>2500000/4</f>
        <v>625000</v>
      </c>
    </row>
    <row r="1728" spans="1:7" x14ac:dyDescent="0.25">
      <c r="A1728" s="18">
        <v>3</v>
      </c>
      <c r="B1728" s="38"/>
      <c r="C1728" s="32" t="s">
        <v>1584</v>
      </c>
      <c r="D1728" s="12">
        <v>85451913</v>
      </c>
      <c r="E1728" s="40"/>
      <c r="F1728" s="17"/>
      <c r="G1728" s="16">
        <f>2500000/4</f>
        <v>625000</v>
      </c>
    </row>
    <row r="1729" spans="1:7" x14ac:dyDescent="0.25">
      <c r="A1729" s="18">
        <v>4</v>
      </c>
      <c r="B1729" s="38"/>
      <c r="C1729" s="32" t="s">
        <v>1585</v>
      </c>
      <c r="D1729" s="12">
        <v>12613152</v>
      </c>
      <c r="E1729" s="40"/>
      <c r="F1729" s="17"/>
      <c r="G1729" s="16">
        <f>2500000/4</f>
        <v>625000</v>
      </c>
    </row>
    <row r="1730" spans="1:7" x14ac:dyDescent="0.25">
      <c r="A1730" s="35" t="s">
        <v>7</v>
      </c>
      <c r="B1730" s="36"/>
      <c r="C1730" s="36"/>
      <c r="D1730" s="36"/>
      <c r="E1730" s="36"/>
      <c r="F1730" s="37"/>
      <c r="G1730" s="15">
        <f>SUM(G1726:G1729)</f>
        <v>2500000</v>
      </c>
    </row>
    <row r="1731" spans="1:7" ht="30" x14ac:dyDescent="0.25">
      <c r="A1731" s="1" t="s">
        <v>5</v>
      </c>
      <c r="B1731" s="1" t="s">
        <v>0</v>
      </c>
      <c r="C1731" s="3" t="s">
        <v>3</v>
      </c>
      <c r="D1731" s="4" t="s">
        <v>9</v>
      </c>
      <c r="E1731" s="1" t="s">
        <v>1</v>
      </c>
      <c r="F1731" s="5" t="s">
        <v>2</v>
      </c>
      <c r="G1731" s="6" t="s">
        <v>4</v>
      </c>
    </row>
    <row r="1732" spans="1:7" x14ac:dyDescent="0.25">
      <c r="A1732" s="18">
        <v>1</v>
      </c>
      <c r="B1732" s="38" t="s">
        <v>1587</v>
      </c>
      <c r="C1732" s="32" t="s">
        <v>1588</v>
      </c>
      <c r="D1732" s="12">
        <v>26901215</v>
      </c>
      <c r="E1732" s="39" t="s">
        <v>1590</v>
      </c>
      <c r="F1732" s="17"/>
      <c r="G1732" s="16">
        <f>2500000/5</f>
        <v>500000</v>
      </c>
    </row>
    <row r="1733" spans="1:7" x14ac:dyDescent="0.25">
      <c r="A1733" s="18">
        <v>2</v>
      </c>
      <c r="B1733" s="38"/>
      <c r="C1733" s="32" t="s">
        <v>1589</v>
      </c>
      <c r="D1733" s="12">
        <v>36506244</v>
      </c>
      <c r="E1733" s="40"/>
      <c r="F1733" s="17"/>
      <c r="G1733" s="16">
        <f>2500000/5</f>
        <v>500000</v>
      </c>
    </row>
    <row r="1734" spans="1:7" x14ac:dyDescent="0.25">
      <c r="A1734" s="18">
        <v>3</v>
      </c>
      <c r="B1734" s="38"/>
      <c r="C1734" s="32" t="s">
        <v>1590</v>
      </c>
      <c r="D1734" s="12">
        <v>40935738</v>
      </c>
      <c r="E1734" s="40"/>
      <c r="F1734" s="17"/>
      <c r="G1734" s="16">
        <f>2500000/5</f>
        <v>500000</v>
      </c>
    </row>
    <row r="1735" spans="1:7" x14ac:dyDescent="0.25">
      <c r="A1735" s="18">
        <v>4</v>
      </c>
      <c r="B1735" s="38"/>
      <c r="C1735" s="32" t="s">
        <v>1591</v>
      </c>
      <c r="D1735" s="12">
        <v>85201440</v>
      </c>
      <c r="E1735" s="40"/>
      <c r="F1735" s="17"/>
      <c r="G1735" s="16">
        <f>2500000/5</f>
        <v>500000</v>
      </c>
    </row>
    <row r="1736" spans="1:7" x14ac:dyDescent="0.25">
      <c r="A1736" s="18">
        <v>5</v>
      </c>
      <c r="B1736" s="38"/>
      <c r="C1736" s="32" t="s">
        <v>1592</v>
      </c>
      <c r="D1736" s="12">
        <v>85201973</v>
      </c>
      <c r="E1736" s="40"/>
      <c r="F1736" s="17"/>
      <c r="G1736" s="16">
        <f>2500000/5</f>
        <v>500000</v>
      </c>
    </row>
    <row r="1737" spans="1:7" x14ac:dyDescent="0.25">
      <c r="A1737" s="35" t="s">
        <v>7</v>
      </c>
      <c r="B1737" s="36"/>
      <c r="C1737" s="36"/>
      <c r="D1737" s="36"/>
      <c r="E1737" s="36"/>
      <c r="F1737" s="37"/>
      <c r="G1737" s="15">
        <f>SUM(G1732:G1736)</f>
        <v>2500000</v>
      </c>
    </row>
    <row r="1738" spans="1:7" ht="30" x14ac:dyDescent="0.25">
      <c r="A1738" s="1" t="s">
        <v>5</v>
      </c>
      <c r="B1738" s="1" t="s">
        <v>0</v>
      </c>
      <c r="C1738" s="3" t="s">
        <v>3</v>
      </c>
      <c r="D1738" s="4" t="s">
        <v>9</v>
      </c>
      <c r="E1738" s="1" t="s">
        <v>1</v>
      </c>
      <c r="F1738" s="5" t="s">
        <v>2</v>
      </c>
      <c r="G1738" s="6" t="s">
        <v>4</v>
      </c>
    </row>
    <row r="1739" spans="1:7" x14ac:dyDescent="0.25">
      <c r="A1739" s="18">
        <v>1</v>
      </c>
      <c r="B1739" s="38" t="s">
        <v>1593</v>
      </c>
      <c r="C1739" s="32" t="s">
        <v>1594</v>
      </c>
      <c r="D1739" s="12">
        <v>12617785</v>
      </c>
      <c r="E1739" s="39" t="s">
        <v>1594</v>
      </c>
      <c r="F1739" s="17"/>
      <c r="G1739" s="16">
        <f>2500000/4</f>
        <v>625000</v>
      </c>
    </row>
    <row r="1740" spans="1:7" x14ac:dyDescent="0.25">
      <c r="A1740" s="18">
        <v>2</v>
      </c>
      <c r="B1740" s="38"/>
      <c r="C1740" s="32" t="s">
        <v>1595</v>
      </c>
      <c r="D1740" s="12">
        <v>19535686</v>
      </c>
      <c r="E1740" s="40"/>
      <c r="F1740" s="17"/>
      <c r="G1740" s="16">
        <f>2500000/4</f>
        <v>625000</v>
      </c>
    </row>
    <row r="1741" spans="1:7" x14ac:dyDescent="0.25">
      <c r="A1741" s="18">
        <v>3</v>
      </c>
      <c r="B1741" s="38"/>
      <c r="C1741" s="32" t="s">
        <v>1596</v>
      </c>
      <c r="D1741" s="12">
        <v>12627226</v>
      </c>
      <c r="E1741" s="40"/>
      <c r="F1741" s="17"/>
      <c r="G1741" s="16">
        <f>2500000/4</f>
        <v>625000</v>
      </c>
    </row>
    <row r="1742" spans="1:7" x14ac:dyDescent="0.25">
      <c r="A1742" s="18">
        <v>4</v>
      </c>
      <c r="B1742" s="38"/>
      <c r="C1742" s="32" t="s">
        <v>1597</v>
      </c>
      <c r="D1742" s="12">
        <v>12548901</v>
      </c>
      <c r="E1742" s="40"/>
      <c r="F1742" s="17"/>
      <c r="G1742" s="16">
        <f>2500000/4</f>
        <v>625000</v>
      </c>
    </row>
    <row r="1743" spans="1:7" x14ac:dyDescent="0.25">
      <c r="A1743" s="35" t="s">
        <v>7</v>
      </c>
      <c r="B1743" s="36"/>
      <c r="C1743" s="36"/>
      <c r="D1743" s="36"/>
      <c r="E1743" s="36"/>
      <c r="F1743" s="37"/>
      <c r="G1743" s="15">
        <f>SUM(G1739:G1742)</f>
        <v>2500000</v>
      </c>
    </row>
    <row r="1744" spans="1:7" ht="30" x14ac:dyDescent="0.25">
      <c r="A1744" s="1" t="s">
        <v>5</v>
      </c>
      <c r="B1744" s="1" t="s">
        <v>0</v>
      </c>
      <c r="C1744" s="3" t="s">
        <v>3</v>
      </c>
      <c r="D1744" s="4" t="s">
        <v>9</v>
      </c>
      <c r="E1744" s="1" t="s">
        <v>1</v>
      </c>
      <c r="F1744" s="5" t="s">
        <v>2</v>
      </c>
      <c r="G1744" s="6" t="s">
        <v>4</v>
      </c>
    </row>
    <row r="1745" spans="1:7" x14ac:dyDescent="0.25">
      <c r="A1745" s="18">
        <v>1</v>
      </c>
      <c r="B1745" s="38" t="s">
        <v>1598</v>
      </c>
      <c r="C1745" s="32" t="s">
        <v>1599</v>
      </c>
      <c r="D1745" s="12">
        <v>39012538</v>
      </c>
      <c r="E1745" s="39" t="s">
        <v>1599</v>
      </c>
      <c r="F1745" s="17"/>
      <c r="G1745" s="16">
        <f>2500000/4</f>
        <v>625000</v>
      </c>
    </row>
    <row r="1746" spans="1:7" x14ac:dyDescent="0.25">
      <c r="A1746" s="18">
        <v>2</v>
      </c>
      <c r="B1746" s="38"/>
      <c r="C1746" s="32" t="s">
        <v>1600</v>
      </c>
      <c r="D1746" s="12">
        <v>35475088</v>
      </c>
      <c r="E1746" s="40"/>
      <c r="F1746" s="17"/>
      <c r="G1746" s="16">
        <f>2500000/4</f>
        <v>625000</v>
      </c>
    </row>
    <row r="1747" spans="1:7" x14ac:dyDescent="0.25">
      <c r="A1747" s="18">
        <v>3</v>
      </c>
      <c r="B1747" s="38"/>
      <c r="C1747" s="32" t="s">
        <v>1601</v>
      </c>
      <c r="D1747" s="12">
        <v>85464898</v>
      </c>
      <c r="E1747" s="40"/>
      <c r="F1747" s="17"/>
      <c r="G1747" s="16">
        <f>2500000/4</f>
        <v>625000</v>
      </c>
    </row>
    <row r="1748" spans="1:7" x14ac:dyDescent="0.25">
      <c r="A1748" s="18">
        <v>4</v>
      </c>
      <c r="B1748" s="38"/>
      <c r="C1748" s="32" t="s">
        <v>1602</v>
      </c>
      <c r="D1748" s="12">
        <v>39017159</v>
      </c>
      <c r="E1748" s="40"/>
      <c r="F1748" s="17"/>
      <c r="G1748" s="16">
        <f>2500000/4</f>
        <v>625000</v>
      </c>
    </row>
    <row r="1749" spans="1:7" x14ac:dyDescent="0.25">
      <c r="A1749" s="35" t="s">
        <v>7</v>
      </c>
      <c r="B1749" s="36"/>
      <c r="C1749" s="36"/>
      <c r="D1749" s="36"/>
      <c r="E1749" s="36"/>
      <c r="F1749" s="37"/>
      <c r="G1749" s="15">
        <f>SUM(G1745:G1748)</f>
        <v>2500000</v>
      </c>
    </row>
    <row r="1750" spans="1:7" ht="30" x14ac:dyDescent="0.25">
      <c r="A1750" s="1" t="s">
        <v>5</v>
      </c>
      <c r="B1750" s="1" t="s">
        <v>0</v>
      </c>
      <c r="C1750" s="3" t="s">
        <v>3</v>
      </c>
      <c r="D1750" s="4" t="s">
        <v>9</v>
      </c>
      <c r="E1750" s="1" t="s">
        <v>1</v>
      </c>
      <c r="F1750" s="5" t="s">
        <v>2</v>
      </c>
      <c r="G1750" s="6" t="s">
        <v>4</v>
      </c>
    </row>
    <row r="1751" spans="1:7" x14ac:dyDescent="0.25">
      <c r="A1751" s="18">
        <v>1</v>
      </c>
      <c r="B1751" s="38" t="s">
        <v>1603</v>
      </c>
      <c r="C1751" s="32" t="s">
        <v>1604</v>
      </c>
      <c r="D1751" s="12">
        <v>26801776</v>
      </c>
      <c r="E1751" s="38" t="s">
        <v>1609</v>
      </c>
      <c r="F1751" s="17"/>
      <c r="G1751" s="16">
        <f t="shared" ref="G1751:G1757" si="100">2500000/7</f>
        <v>357142.85714285716</v>
      </c>
    </row>
    <row r="1752" spans="1:7" x14ac:dyDescent="0.25">
      <c r="A1752" s="18">
        <v>2</v>
      </c>
      <c r="B1752" s="38"/>
      <c r="C1752" s="32" t="s">
        <v>1605</v>
      </c>
      <c r="D1752" s="12">
        <v>32722908</v>
      </c>
      <c r="E1752" s="38"/>
      <c r="F1752" s="17"/>
      <c r="G1752" s="16">
        <f t="shared" si="100"/>
        <v>357142.85714285716</v>
      </c>
    </row>
    <row r="1753" spans="1:7" x14ac:dyDescent="0.25">
      <c r="A1753" s="18">
        <v>3</v>
      </c>
      <c r="B1753" s="38"/>
      <c r="C1753" s="32" t="s">
        <v>1606</v>
      </c>
      <c r="D1753" s="12">
        <v>26910762</v>
      </c>
      <c r="E1753" s="38"/>
      <c r="F1753" s="17"/>
      <c r="G1753" s="16">
        <f t="shared" si="100"/>
        <v>357142.85714285716</v>
      </c>
    </row>
    <row r="1754" spans="1:7" x14ac:dyDescent="0.25">
      <c r="A1754" s="18">
        <v>4</v>
      </c>
      <c r="B1754" s="38"/>
      <c r="C1754" s="32" t="s">
        <v>1607</v>
      </c>
      <c r="D1754" s="12">
        <v>57457314</v>
      </c>
      <c r="E1754" s="38"/>
      <c r="F1754" s="17"/>
      <c r="G1754" s="16">
        <f t="shared" si="100"/>
        <v>357142.85714285716</v>
      </c>
    </row>
    <row r="1755" spans="1:7" x14ac:dyDescent="0.25">
      <c r="A1755" s="18">
        <v>5</v>
      </c>
      <c r="B1755" s="38"/>
      <c r="C1755" s="32" t="s">
        <v>1608</v>
      </c>
      <c r="D1755" s="12">
        <v>33207822</v>
      </c>
      <c r="E1755" s="38"/>
      <c r="F1755" s="17"/>
      <c r="G1755" s="16">
        <f t="shared" si="100"/>
        <v>357142.85714285716</v>
      </c>
    </row>
    <row r="1756" spans="1:7" x14ac:dyDescent="0.25">
      <c r="A1756" s="18">
        <v>6</v>
      </c>
      <c r="B1756" s="38"/>
      <c r="C1756" s="32" t="s">
        <v>1609</v>
      </c>
      <c r="D1756" s="12">
        <v>85448287</v>
      </c>
      <c r="E1756" s="38"/>
      <c r="F1756" s="17"/>
      <c r="G1756" s="16">
        <f t="shared" si="100"/>
        <v>357142.85714285716</v>
      </c>
    </row>
    <row r="1757" spans="1:7" x14ac:dyDescent="0.25">
      <c r="A1757" s="18">
        <v>7</v>
      </c>
      <c r="B1757" s="38"/>
      <c r="C1757" s="32" t="s">
        <v>1610</v>
      </c>
      <c r="D1757" s="12">
        <v>22518806</v>
      </c>
      <c r="E1757" s="38"/>
      <c r="F1757" s="17"/>
      <c r="G1757" s="16">
        <f t="shared" si="100"/>
        <v>357142.85714285716</v>
      </c>
    </row>
    <row r="1758" spans="1:7" x14ac:dyDescent="0.25">
      <c r="A1758" s="35" t="s">
        <v>7</v>
      </c>
      <c r="B1758" s="36"/>
      <c r="C1758" s="36"/>
      <c r="D1758" s="36"/>
      <c r="E1758" s="36"/>
      <c r="F1758" s="37"/>
      <c r="G1758" s="15">
        <f>SUM(G1751:G1757)</f>
        <v>2500000.0000000005</v>
      </c>
    </row>
    <row r="1759" spans="1:7" ht="30" x14ac:dyDescent="0.25">
      <c r="A1759" s="1" t="s">
        <v>5</v>
      </c>
      <c r="B1759" s="1" t="s">
        <v>0</v>
      </c>
      <c r="C1759" s="3" t="s">
        <v>3</v>
      </c>
      <c r="D1759" s="4" t="s">
        <v>9</v>
      </c>
      <c r="E1759" s="1" t="s">
        <v>1</v>
      </c>
      <c r="F1759" s="5" t="s">
        <v>2</v>
      </c>
      <c r="G1759" s="6" t="s">
        <v>4</v>
      </c>
    </row>
    <row r="1760" spans="1:7" x14ac:dyDescent="0.25">
      <c r="A1760" s="18">
        <v>1</v>
      </c>
      <c r="B1760" s="38" t="s">
        <v>535</v>
      </c>
      <c r="C1760" s="32" t="s">
        <v>1611</v>
      </c>
      <c r="D1760" s="12">
        <v>36561567</v>
      </c>
      <c r="E1760" s="39" t="s">
        <v>1611</v>
      </c>
      <c r="F1760" s="17"/>
      <c r="G1760" s="16">
        <f>2500000/5</f>
        <v>500000</v>
      </c>
    </row>
    <row r="1761" spans="1:7" x14ac:dyDescent="0.25">
      <c r="A1761" s="18">
        <v>2</v>
      </c>
      <c r="B1761" s="38"/>
      <c r="C1761" s="32" t="s">
        <v>1612</v>
      </c>
      <c r="D1761" s="12">
        <v>7596606</v>
      </c>
      <c r="E1761" s="40"/>
      <c r="F1761" s="17"/>
      <c r="G1761" s="16">
        <f>2500000/5</f>
        <v>500000</v>
      </c>
    </row>
    <row r="1762" spans="1:7" x14ac:dyDescent="0.25">
      <c r="A1762" s="18">
        <v>3</v>
      </c>
      <c r="B1762" s="38"/>
      <c r="C1762" s="32" t="s">
        <v>1613</v>
      </c>
      <c r="D1762" s="12">
        <v>7594609</v>
      </c>
      <c r="E1762" s="40"/>
      <c r="F1762" s="17"/>
      <c r="G1762" s="16">
        <f>2500000/5</f>
        <v>500000</v>
      </c>
    </row>
    <row r="1763" spans="1:7" x14ac:dyDescent="0.25">
      <c r="A1763" s="18">
        <v>4</v>
      </c>
      <c r="B1763" s="38"/>
      <c r="C1763" s="32" t="s">
        <v>1614</v>
      </c>
      <c r="D1763" s="12">
        <v>57300647</v>
      </c>
      <c r="E1763" s="40"/>
      <c r="F1763" s="17"/>
      <c r="G1763" s="16">
        <f>2500000/5</f>
        <v>500000</v>
      </c>
    </row>
    <row r="1764" spans="1:7" x14ac:dyDescent="0.25">
      <c r="A1764" s="18">
        <v>5</v>
      </c>
      <c r="B1764" s="38"/>
      <c r="C1764" s="32" t="s">
        <v>1615</v>
      </c>
      <c r="D1764" s="12">
        <v>1082890588</v>
      </c>
      <c r="E1764" s="40"/>
      <c r="F1764" s="17"/>
      <c r="G1764" s="16">
        <f>2500000/5</f>
        <v>500000</v>
      </c>
    </row>
    <row r="1765" spans="1:7" x14ac:dyDescent="0.25">
      <c r="A1765" s="35" t="s">
        <v>7</v>
      </c>
      <c r="B1765" s="36"/>
      <c r="C1765" s="36"/>
      <c r="D1765" s="36"/>
      <c r="E1765" s="36"/>
      <c r="F1765" s="37"/>
      <c r="G1765" s="15">
        <f>SUM(G1760:G1764)</f>
        <v>2500000</v>
      </c>
    </row>
    <row r="1766" spans="1:7" ht="30" x14ac:dyDescent="0.25">
      <c r="A1766" s="1" t="s">
        <v>5</v>
      </c>
      <c r="B1766" s="1" t="s">
        <v>0</v>
      </c>
      <c r="C1766" s="3" t="s">
        <v>3</v>
      </c>
      <c r="D1766" s="4" t="s">
        <v>9</v>
      </c>
      <c r="E1766" s="1" t="s">
        <v>1</v>
      </c>
      <c r="F1766" s="5" t="s">
        <v>2</v>
      </c>
      <c r="G1766" s="6" t="s">
        <v>4</v>
      </c>
    </row>
    <row r="1767" spans="1:7" x14ac:dyDescent="0.25">
      <c r="A1767" s="18">
        <v>1</v>
      </c>
      <c r="B1767" s="38" t="s">
        <v>1616</v>
      </c>
      <c r="C1767" s="32" t="s">
        <v>1617</v>
      </c>
      <c r="D1767" s="12">
        <v>1143128500</v>
      </c>
      <c r="E1767" s="39" t="s">
        <v>1617</v>
      </c>
      <c r="F1767" s="17"/>
      <c r="G1767" s="16">
        <f>2500000/5</f>
        <v>500000</v>
      </c>
    </row>
    <row r="1768" spans="1:7" x14ac:dyDescent="0.25">
      <c r="A1768" s="18">
        <v>2</v>
      </c>
      <c r="B1768" s="38"/>
      <c r="C1768" s="32" t="s">
        <v>1618</v>
      </c>
      <c r="D1768" s="12">
        <v>85451515</v>
      </c>
      <c r="E1768" s="40"/>
      <c r="F1768" s="17"/>
      <c r="G1768" s="16">
        <f>2500000/5</f>
        <v>500000</v>
      </c>
    </row>
    <row r="1769" spans="1:7" x14ac:dyDescent="0.25">
      <c r="A1769" s="18">
        <v>3</v>
      </c>
      <c r="B1769" s="38"/>
      <c r="C1769" s="32" t="s">
        <v>1619</v>
      </c>
      <c r="D1769" s="12">
        <v>72139020</v>
      </c>
      <c r="E1769" s="40"/>
      <c r="F1769" s="17"/>
      <c r="G1769" s="16">
        <f>2500000/5</f>
        <v>500000</v>
      </c>
    </row>
    <row r="1770" spans="1:7" x14ac:dyDescent="0.25">
      <c r="A1770" s="18">
        <v>4</v>
      </c>
      <c r="B1770" s="38"/>
      <c r="C1770" s="32" t="s">
        <v>1620</v>
      </c>
      <c r="D1770" s="12">
        <v>57301685</v>
      </c>
      <c r="E1770" s="40"/>
      <c r="F1770" s="17"/>
      <c r="G1770" s="16">
        <f>2500000/5</f>
        <v>500000</v>
      </c>
    </row>
    <row r="1771" spans="1:7" x14ac:dyDescent="0.25">
      <c r="A1771" s="18">
        <v>5</v>
      </c>
      <c r="B1771" s="38"/>
      <c r="C1771" s="32" t="s">
        <v>1621</v>
      </c>
      <c r="D1771" s="12">
        <v>7593259</v>
      </c>
      <c r="E1771" s="40"/>
      <c r="F1771" s="17"/>
      <c r="G1771" s="16">
        <f>2500000/5</f>
        <v>500000</v>
      </c>
    </row>
    <row r="1772" spans="1:7" x14ac:dyDescent="0.25">
      <c r="A1772" s="35" t="s">
        <v>7</v>
      </c>
      <c r="B1772" s="36"/>
      <c r="C1772" s="36"/>
      <c r="D1772" s="36"/>
      <c r="E1772" s="36"/>
      <c r="F1772" s="37"/>
      <c r="G1772" s="15">
        <f>SUM(G1767:G1771)</f>
        <v>2500000</v>
      </c>
    </row>
    <row r="1773" spans="1:7" ht="30" x14ac:dyDescent="0.25">
      <c r="A1773" s="1" t="s">
        <v>5</v>
      </c>
      <c r="B1773" s="1" t="s">
        <v>0</v>
      </c>
      <c r="C1773" s="3" t="s">
        <v>3</v>
      </c>
      <c r="D1773" s="4" t="s">
        <v>9</v>
      </c>
      <c r="E1773" s="1" t="s">
        <v>1</v>
      </c>
      <c r="F1773" s="5" t="s">
        <v>2</v>
      </c>
      <c r="G1773" s="6" t="s">
        <v>4</v>
      </c>
    </row>
    <row r="1774" spans="1:7" x14ac:dyDescent="0.25">
      <c r="A1774" s="18">
        <v>1</v>
      </c>
      <c r="B1774" s="38" t="s">
        <v>1622</v>
      </c>
      <c r="C1774" s="32" t="s">
        <v>1623</v>
      </c>
      <c r="D1774" s="12">
        <v>26801271</v>
      </c>
      <c r="E1774" s="39" t="s">
        <v>1625</v>
      </c>
      <c r="F1774" s="17"/>
      <c r="G1774" s="16">
        <f>2500000/4</f>
        <v>625000</v>
      </c>
    </row>
    <row r="1775" spans="1:7" x14ac:dyDescent="0.25">
      <c r="A1775" s="18">
        <v>2</v>
      </c>
      <c r="B1775" s="38"/>
      <c r="C1775" s="32" t="s">
        <v>1624</v>
      </c>
      <c r="D1775" s="12">
        <v>39088867</v>
      </c>
      <c r="E1775" s="40"/>
      <c r="F1775" s="17"/>
      <c r="G1775" s="16">
        <f>2500000/4</f>
        <v>625000</v>
      </c>
    </row>
    <row r="1776" spans="1:7" x14ac:dyDescent="0.25">
      <c r="A1776" s="18">
        <v>3</v>
      </c>
      <c r="B1776" s="38"/>
      <c r="C1776" s="32" t="s">
        <v>1625</v>
      </c>
      <c r="D1776" s="12">
        <v>22635290</v>
      </c>
      <c r="E1776" s="40"/>
      <c r="F1776" s="17"/>
      <c r="G1776" s="16">
        <f>2500000/4</f>
        <v>625000</v>
      </c>
    </row>
    <row r="1777" spans="1:7" x14ac:dyDescent="0.25">
      <c r="A1777" s="18">
        <v>4</v>
      </c>
      <c r="B1777" s="38"/>
      <c r="C1777" s="32" t="s">
        <v>1626</v>
      </c>
      <c r="D1777" s="12">
        <v>72192934</v>
      </c>
      <c r="E1777" s="40"/>
      <c r="F1777" s="17"/>
      <c r="G1777" s="16">
        <f>2500000/4</f>
        <v>625000</v>
      </c>
    </row>
    <row r="1778" spans="1:7" x14ac:dyDescent="0.25">
      <c r="A1778" s="35" t="s">
        <v>7</v>
      </c>
      <c r="B1778" s="36"/>
      <c r="C1778" s="36"/>
      <c r="D1778" s="36"/>
      <c r="E1778" s="36"/>
      <c r="F1778" s="37"/>
      <c r="G1778" s="15">
        <f>SUM(G1774:G1777)</f>
        <v>2500000</v>
      </c>
    </row>
    <row r="1779" spans="1:7" ht="30" x14ac:dyDescent="0.25">
      <c r="A1779" s="1" t="s">
        <v>5</v>
      </c>
      <c r="B1779" s="1" t="s">
        <v>0</v>
      </c>
      <c r="C1779" s="3" t="s">
        <v>3</v>
      </c>
      <c r="D1779" s="4" t="s">
        <v>9</v>
      </c>
      <c r="E1779" s="1" t="s">
        <v>1</v>
      </c>
      <c r="F1779" s="5" t="s">
        <v>2</v>
      </c>
      <c r="G1779" s="6" t="s">
        <v>4</v>
      </c>
    </row>
    <row r="1780" spans="1:7" x14ac:dyDescent="0.25">
      <c r="A1780" s="18">
        <v>1</v>
      </c>
      <c r="B1780" s="38" t="s">
        <v>1627</v>
      </c>
      <c r="C1780" s="32" t="s">
        <v>1628</v>
      </c>
      <c r="D1780" s="12">
        <v>9021539</v>
      </c>
      <c r="E1780" s="38" t="s">
        <v>1639</v>
      </c>
      <c r="F1780" s="17"/>
      <c r="G1780" s="16">
        <f t="shared" ref="G1780:G1795" si="101">2500000/16</f>
        <v>156250</v>
      </c>
    </row>
    <row r="1781" spans="1:7" x14ac:dyDescent="0.25">
      <c r="A1781" s="18">
        <v>2</v>
      </c>
      <c r="B1781" s="38"/>
      <c r="C1781" s="32" t="s">
        <v>1629</v>
      </c>
      <c r="D1781" s="12">
        <v>33213090</v>
      </c>
      <c r="E1781" s="38"/>
      <c r="F1781" s="17"/>
      <c r="G1781" s="16">
        <f t="shared" si="101"/>
        <v>156250</v>
      </c>
    </row>
    <row r="1782" spans="1:7" x14ac:dyDescent="0.25">
      <c r="A1782" s="18">
        <v>3</v>
      </c>
      <c r="B1782" s="38"/>
      <c r="C1782" s="32" t="s">
        <v>1630</v>
      </c>
      <c r="D1782" s="12">
        <v>57085457</v>
      </c>
      <c r="E1782" s="38"/>
      <c r="F1782" s="17"/>
      <c r="G1782" s="16">
        <f t="shared" si="101"/>
        <v>156250</v>
      </c>
    </row>
    <row r="1783" spans="1:7" x14ac:dyDescent="0.25">
      <c r="A1783" s="18">
        <v>4</v>
      </c>
      <c r="B1783" s="38"/>
      <c r="C1783" s="32" t="s">
        <v>1631</v>
      </c>
      <c r="D1783" s="12">
        <v>73242128</v>
      </c>
      <c r="E1783" s="38"/>
      <c r="F1783" s="17"/>
      <c r="G1783" s="16">
        <f t="shared" si="101"/>
        <v>156250</v>
      </c>
    </row>
    <row r="1784" spans="1:7" x14ac:dyDescent="0.25">
      <c r="A1784" s="18">
        <v>5</v>
      </c>
      <c r="B1784" s="38"/>
      <c r="C1784" s="32" t="s">
        <v>1632</v>
      </c>
      <c r="D1784" s="12">
        <v>26906712</v>
      </c>
      <c r="E1784" s="38"/>
      <c r="F1784" s="17"/>
      <c r="G1784" s="16">
        <f t="shared" si="101"/>
        <v>156250</v>
      </c>
    </row>
    <row r="1785" spans="1:7" x14ac:dyDescent="0.25">
      <c r="A1785" s="18">
        <v>6</v>
      </c>
      <c r="B1785" s="38"/>
      <c r="C1785" s="32" t="s">
        <v>1633</v>
      </c>
      <c r="D1785" s="12">
        <v>32737815</v>
      </c>
      <c r="E1785" s="38"/>
      <c r="F1785" s="17"/>
      <c r="G1785" s="16">
        <f t="shared" si="101"/>
        <v>156250</v>
      </c>
    </row>
    <row r="1786" spans="1:7" x14ac:dyDescent="0.25">
      <c r="A1786" s="18">
        <v>7</v>
      </c>
      <c r="B1786" s="38"/>
      <c r="C1786" s="32" t="s">
        <v>1634</v>
      </c>
      <c r="D1786" s="12">
        <v>3876674</v>
      </c>
      <c r="E1786" s="38"/>
      <c r="F1786" s="17"/>
      <c r="G1786" s="16">
        <f t="shared" si="101"/>
        <v>156250</v>
      </c>
    </row>
    <row r="1787" spans="1:7" x14ac:dyDescent="0.25">
      <c r="A1787" s="18">
        <v>8</v>
      </c>
      <c r="B1787" s="38"/>
      <c r="C1787" s="32" t="s">
        <v>1635</v>
      </c>
      <c r="D1787" s="12">
        <v>32626559</v>
      </c>
      <c r="E1787" s="38"/>
      <c r="F1787" s="17"/>
      <c r="G1787" s="16">
        <f t="shared" si="101"/>
        <v>156250</v>
      </c>
    </row>
    <row r="1788" spans="1:7" x14ac:dyDescent="0.25">
      <c r="A1788" s="18">
        <v>9</v>
      </c>
      <c r="B1788" s="38"/>
      <c r="C1788" s="32" t="s">
        <v>1636</v>
      </c>
      <c r="D1788" s="12">
        <v>39105075</v>
      </c>
      <c r="E1788" s="38"/>
      <c r="F1788" s="17"/>
      <c r="G1788" s="16">
        <f t="shared" si="101"/>
        <v>156250</v>
      </c>
    </row>
    <row r="1789" spans="1:7" x14ac:dyDescent="0.25">
      <c r="A1789" s="18">
        <v>10</v>
      </c>
      <c r="B1789" s="38"/>
      <c r="C1789" s="32" t="s">
        <v>1637</v>
      </c>
      <c r="D1789" s="12">
        <v>33310084</v>
      </c>
      <c r="E1789" s="38"/>
      <c r="F1789" s="17"/>
      <c r="G1789" s="16">
        <f t="shared" si="101"/>
        <v>156250</v>
      </c>
    </row>
    <row r="1790" spans="1:7" x14ac:dyDescent="0.25">
      <c r="A1790" s="18">
        <v>11</v>
      </c>
      <c r="B1790" s="38"/>
      <c r="C1790" s="32" t="s">
        <v>1638</v>
      </c>
      <c r="D1790" s="12">
        <v>36505709</v>
      </c>
      <c r="E1790" s="38"/>
      <c r="F1790" s="17"/>
      <c r="G1790" s="16">
        <f t="shared" si="101"/>
        <v>156250</v>
      </c>
    </row>
    <row r="1791" spans="1:7" x14ac:dyDescent="0.25">
      <c r="A1791" s="18">
        <v>12</v>
      </c>
      <c r="B1791" s="38"/>
      <c r="C1791" s="32" t="s">
        <v>1639</v>
      </c>
      <c r="D1791" s="12">
        <v>9137507</v>
      </c>
      <c r="E1791" s="38"/>
      <c r="F1791" s="17"/>
      <c r="G1791" s="16">
        <f t="shared" si="101"/>
        <v>156250</v>
      </c>
    </row>
    <row r="1792" spans="1:7" x14ac:dyDescent="0.25">
      <c r="A1792" s="18">
        <v>13</v>
      </c>
      <c r="B1792" s="38"/>
      <c r="C1792" s="32" t="s">
        <v>1640</v>
      </c>
      <c r="D1792" s="12">
        <v>9139513</v>
      </c>
      <c r="E1792" s="38"/>
      <c r="F1792" s="17"/>
      <c r="G1792" s="16">
        <f t="shared" si="101"/>
        <v>156250</v>
      </c>
    </row>
    <row r="1793" spans="1:7" x14ac:dyDescent="0.25">
      <c r="A1793" s="18">
        <v>14</v>
      </c>
      <c r="B1793" s="38"/>
      <c r="C1793" s="32" t="s">
        <v>1641</v>
      </c>
      <c r="D1793" s="12">
        <v>45550465</v>
      </c>
      <c r="E1793" s="38"/>
      <c r="F1793" s="17"/>
      <c r="G1793" s="16">
        <f t="shared" si="101"/>
        <v>156250</v>
      </c>
    </row>
    <row r="1794" spans="1:7" x14ac:dyDescent="0.25">
      <c r="A1794" s="18">
        <v>15</v>
      </c>
      <c r="B1794" s="38"/>
      <c r="C1794" s="32" t="s">
        <v>1642</v>
      </c>
      <c r="D1794" s="12">
        <v>33204418</v>
      </c>
      <c r="E1794" s="38"/>
      <c r="F1794" s="17"/>
      <c r="G1794" s="16">
        <f t="shared" si="101"/>
        <v>156250</v>
      </c>
    </row>
    <row r="1795" spans="1:7" x14ac:dyDescent="0.25">
      <c r="A1795" s="18">
        <v>16</v>
      </c>
      <c r="B1795" s="38"/>
      <c r="C1795" s="32" t="s">
        <v>1643</v>
      </c>
      <c r="D1795" s="12">
        <v>77022352</v>
      </c>
      <c r="E1795" s="38"/>
      <c r="F1795" s="17"/>
      <c r="G1795" s="16">
        <f t="shared" si="101"/>
        <v>156250</v>
      </c>
    </row>
    <row r="1796" spans="1:7" x14ac:dyDescent="0.25">
      <c r="A1796" s="35" t="s">
        <v>7</v>
      </c>
      <c r="B1796" s="36"/>
      <c r="C1796" s="36"/>
      <c r="D1796" s="36"/>
      <c r="E1796" s="36"/>
      <c r="F1796" s="37"/>
      <c r="G1796" s="19">
        <f>SUM(G1780:G1795)</f>
        <v>2500000</v>
      </c>
    </row>
    <row r="1798" spans="1:7" x14ac:dyDescent="0.25">
      <c r="G1798" s="20" t="e">
        <f>+G13+G22+G33+G57+G67+G84+G113+G130+G147+G153+G171+G178+G182+G208+G223+G239+G252+G263+G273+#REF!+G282+G300+G319+G344+G352+G364+G379+G385+G395+G401+G409+G423+G431+G436+G454+G471+G485+G488+G502+G510+G522+G537+G546+G554+G558+G562+G567+G573+G589+G598+G606+G611+G618+G641+G652+G667+G695+G702+G720+G727+G737+G746+G761+G765+G780+G790+G794+G803+G822+G826+G853+G860+G871+G878+G888+G896+G908+G914+G925+G930+G935+G958+G975+G980+G997+G1004+G1014+G1026+G1036+G1055+G1065+G1079+G1091+G1107+G1120+G1136+G1142+G1154+G1175+G1182+G1189+G1207+G1213+G1237+G1245+G1268+G1290+G1304+G1322+G1353+G1362+G1369+G1377+G1387+G1393+G1405+G1415+G1422+G1431+G1440+G1448+G1453+G1460+G1483+G1512+G1521+G1529+G1549+G1579+G1583+G1591+G1596+G1603+G1610+G1618+G1623+G1631+G1637+G1643+G1649+G1656+G1663+G1668+G1674+G1682+G1689+G1694+G1702+G1709+#REF!+G1714+G1724+G1730+G1737+G1743+G1749+G1758+G1765+G1772+G1778+G1796</f>
        <v>#REF!</v>
      </c>
    </row>
  </sheetData>
  <autoFilter ref="A2:G1796"/>
  <mergeCells count="475">
    <mergeCell ref="B1767:B1771"/>
    <mergeCell ref="E1767:E1771"/>
    <mergeCell ref="A1772:F1772"/>
    <mergeCell ref="B1774:B1777"/>
    <mergeCell ref="E1774:E1777"/>
    <mergeCell ref="A1778:F1778"/>
    <mergeCell ref="B1780:B1795"/>
    <mergeCell ref="E1780:E1795"/>
    <mergeCell ref="A1796:F1796"/>
    <mergeCell ref="B1745:B1748"/>
    <mergeCell ref="E1745:E1748"/>
    <mergeCell ref="A1749:F1749"/>
    <mergeCell ref="B1751:B1757"/>
    <mergeCell ref="E1751:E1757"/>
    <mergeCell ref="A1758:F1758"/>
    <mergeCell ref="B1760:B1764"/>
    <mergeCell ref="E1760:E1764"/>
    <mergeCell ref="A1765:F1765"/>
    <mergeCell ref="B1726:B1729"/>
    <mergeCell ref="E1726:E1729"/>
    <mergeCell ref="A1730:F1730"/>
    <mergeCell ref="B1732:B1736"/>
    <mergeCell ref="E1732:E1736"/>
    <mergeCell ref="A1737:F1737"/>
    <mergeCell ref="B1739:B1742"/>
    <mergeCell ref="E1739:E1742"/>
    <mergeCell ref="A1743:F1743"/>
    <mergeCell ref="B1711:B1713"/>
    <mergeCell ref="E1711:E1713"/>
    <mergeCell ref="A1714:F1714"/>
    <mergeCell ref="B1716:B1723"/>
    <mergeCell ref="E1716:E1723"/>
    <mergeCell ref="A1724:F1724"/>
    <mergeCell ref="B1665:B1667"/>
    <mergeCell ref="E1665:E1667"/>
    <mergeCell ref="A1668:F1668"/>
    <mergeCell ref="B1670:B1673"/>
    <mergeCell ref="E1670:E1673"/>
    <mergeCell ref="A1674:F1674"/>
    <mergeCell ref="A1694:F1694"/>
    <mergeCell ref="B1696:B1701"/>
    <mergeCell ref="E1696:E1701"/>
    <mergeCell ref="A1702:F1702"/>
    <mergeCell ref="B1704:B1708"/>
    <mergeCell ref="E1704:E1708"/>
    <mergeCell ref="A1709:F1709"/>
    <mergeCell ref="B1676:B1681"/>
    <mergeCell ref="E1676:E1681"/>
    <mergeCell ref="A1682:F1682"/>
    <mergeCell ref="B1684:B1688"/>
    <mergeCell ref="E1684:E1688"/>
    <mergeCell ref="B1645:B1648"/>
    <mergeCell ref="E1645:E1648"/>
    <mergeCell ref="A1649:F1649"/>
    <mergeCell ref="B1651:B1655"/>
    <mergeCell ref="E1651:E1655"/>
    <mergeCell ref="A1656:F1656"/>
    <mergeCell ref="B1658:B1662"/>
    <mergeCell ref="E1658:E1662"/>
    <mergeCell ref="A1663:F1663"/>
    <mergeCell ref="B1625:B1630"/>
    <mergeCell ref="E1625:E1630"/>
    <mergeCell ref="A1631:F1631"/>
    <mergeCell ref="B1633:B1636"/>
    <mergeCell ref="E1633:E1636"/>
    <mergeCell ref="A1637:F1637"/>
    <mergeCell ref="B1639:B1642"/>
    <mergeCell ref="E1639:E1642"/>
    <mergeCell ref="A1643:F1643"/>
    <mergeCell ref="B1605:B1609"/>
    <mergeCell ref="E1605:E1609"/>
    <mergeCell ref="A1610:F1610"/>
    <mergeCell ref="B1612:B1617"/>
    <mergeCell ref="E1612:E1617"/>
    <mergeCell ref="A1618:F1618"/>
    <mergeCell ref="B1620:B1622"/>
    <mergeCell ref="E1620:E1622"/>
    <mergeCell ref="A1623:F1623"/>
    <mergeCell ref="A1596:F1596"/>
    <mergeCell ref="B1598:B1602"/>
    <mergeCell ref="E1598:E1602"/>
    <mergeCell ref="A1603:F1603"/>
    <mergeCell ref="A1579:F1579"/>
    <mergeCell ref="B1581:B1582"/>
    <mergeCell ref="E1581:E1582"/>
    <mergeCell ref="A1583:F1583"/>
    <mergeCell ref="B1585:B1590"/>
    <mergeCell ref="E1585:E1590"/>
    <mergeCell ref="A1591:F1591"/>
    <mergeCell ref="B1593:B1595"/>
    <mergeCell ref="E1593:E1595"/>
    <mergeCell ref="A1521:F1521"/>
    <mergeCell ref="B1523:B1528"/>
    <mergeCell ref="E1523:E1528"/>
    <mergeCell ref="A1529:F1529"/>
    <mergeCell ref="B1531:B1548"/>
    <mergeCell ref="E1531:E1548"/>
    <mergeCell ref="A1549:F1549"/>
    <mergeCell ref="B1551:B1578"/>
    <mergeCell ref="E1551:E1578"/>
    <mergeCell ref="A1483:F1483"/>
    <mergeCell ref="A1512:F1512"/>
    <mergeCell ref="B1485:B1511"/>
    <mergeCell ref="E1485:E1511"/>
    <mergeCell ref="B1514:B1520"/>
    <mergeCell ref="E1514:E1520"/>
    <mergeCell ref="B1455:B1459"/>
    <mergeCell ref="E1455:E1459"/>
    <mergeCell ref="A1460:F1460"/>
    <mergeCell ref="B1462:B1482"/>
    <mergeCell ref="E1462:E1482"/>
    <mergeCell ref="B1433:B1439"/>
    <mergeCell ref="E1433:E1439"/>
    <mergeCell ref="A1440:F1440"/>
    <mergeCell ref="B1442:B1447"/>
    <mergeCell ref="E1442:E1447"/>
    <mergeCell ref="A1448:F1448"/>
    <mergeCell ref="B1450:B1452"/>
    <mergeCell ref="E1450:E1452"/>
    <mergeCell ref="A1453:F1453"/>
    <mergeCell ref="B1407:B1414"/>
    <mergeCell ref="E1407:E1414"/>
    <mergeCell ref="A1415:F1415"/>
    <mergeCell ref="B1417:B1421"/>
    <mergeCell ref="E1417:E1421"/>
    <mergeCell ref="A1422:F1422"/>
    <mergeCell ref="B1424:B1430"/>
    <mergeCell ref="E1424:E1430"/>
    <mergeCell ref="A1431:F1431"/>
    <mergeCell ref="B1379:B1386"/>
    <mergeCell ref="E1379:E1386"/>
    <mergeCell ref="A1387:F1387"/>
    <mergeCell ref="B1389:B1392"/>
    <mergeCell ref="E1389:E1392"/>
    <mergeCell ref="A1393:F1393"/>
    <mergeCell ref="B1395:B1404"/>
    <mergeCell ref="E1395:E1404"/>
    <mergeCell ref="A1405:F1405"/>
    <mergeCell ref="A606:F606"/>
    <mergeCell ref="B643:B651"/>
    <mergeCell ref="E643:E651"/>
    <mergeCell ref="A652:F652"/>
    <mergeCell ref="B654:B666"/>
    <mergeCell ref="E654:E666"/>
    <mergeCell ref="A667:F667"/>
    <mergeCell ref="B608:B610"/>
    <mergeCell ref="E608:E610"/>
    <mergeCell ref="A611:F611"/>
    <mergeCell ref="B613:B617"/>
    <mergeCell ref="E613:E617"/>
    <mergeCell ref="A618:F618"/>
    <mergeCell ref="B620:B640"/>
    <mergeCell ref="E620:E640"/>
    <mergeCell ref="A641:F641"/>
    <mergeCell ref="A573:F573"/>
    <mergeCell ref="B575:B588"/>
    <mergeCell ref="E575:E588"/>
    <mergeCell ref="A589:F589"/>
    <mergeCell ref="B591:B597"/>
    <mergeCell ref="E591:E597"/>
    <mergeCell ref="A598:F598"/>
    <mergeCell ref="B600:B605"/>
    <mergeCell ref="E600:E605"/>
    <mergeCell ref="A558:F558"/>
    <mergeCell ref="B560:B561"/>
    <mergeCell ref="E560:E561"/>
    <mergeCell ref="A562:F562"/>
    <mergeCell ref="B564:B566"/>
    <mergeCell ref="E564:E566"/>
    <mergeCell ref="A567:F567"/>
    <mergeCell ref="B569:B572"/>
    <mergeCell ref="E569:E572"/>
    <mergeCell ref="A537:F537"/>
    <mergeCell ref="B539:B545"/>
    <mergeCell ref="E539:E545"/>
    <mergeCell ref="A546:F546"/>
    <mergeCell ref="B548:B553"/>
    <mergeCell ref="E548:E553"/>
    <mergeCell ref="A554:F554"/>
    <mergeCell ref="B556:B557"/>
    <mergeCell ref="E556:E557"/>
    <mergeCell ref="A13:F13"/>
    <mergeCell ref="B3:B12"/>
    <mergeCell ref="B15:B21"/>
    <mergeCell ref="A22:F22"/>
    <mergeCell ref="E3:E12"/>
    <mergeCell ref="E15:E21"/>
    <mergeCell ref="B456:B470"/>
    <mergeCell ref="E456:E470"/>
    <mergeCell ref="A471:F471"/>
    <mergeCell ref="E35:E56"/>
    <mergeCell ref="B59:B66"/>
    <mergeCell ref="E59:E66"/>
    <mergeCell ref="A67:F67"/>
    <mergeCell ref="B24:B32"/>
    <mergeCell ref="E24:E32"/>
    <mergeCell ref="A33:F33"/>
    <mergeCell ref="A57:F57"/>
    <mergeCell ref="B35:B56"/>
    <mergeCell ref="A130:F130"/>
    <mergeCell ref="B115:B129"/>
    <mergeCell ref="E115:E129"/>
    <mergeCell ref="B132:B146"/>
    <mergeCell ref="E132:E146"/>
    <mergeCell ref="A84:F84"/>
    <mergeCell ref="B69:B83"/>
    <mergeCell ref="E69:E83"/>
    <mergeCell ref="A113:F113"/>
    <mergeCell ref="A171:F171"/>
    <mergeCell ref="A178:F178"/>
    <mergeCell ref="B173:B177"/>
    <mergeCell ref="E173:E177"/>
    <mergeCell ref="A147:F147"/>
    <mergeCell ref="B149:B152"/>
    <mergeCell ref="E149:E152"/>
    <mergeCell ref="A153:F153"/>
    <mergeCell ref="B155:B170"/>
    <mergeCell ref="E155:E170"/>
    <mergeCell ref="B86:B112"/>
    <mergeCell ref="E86:E112"/>
    <mergeCell ref="B210:B222"/>
    <mergeCell ref="E210:E222"/>
    <mergeCell ref="A223:F223"/>
    <mergeCell ref="B180:B181"/>
    <mergeCell ref="E180:E181"/>
    <mergeCell ref="A182:F182"/>
    <mergeCell ref="B184:B207"/>
    <mergeCell ref="E184:E207"/>
    <mergeCell ref="A208:F208"/>
    <mergeCell ref="B254:B262"/>
    <mergeCell ref="E254:E262"/>
    <mergeCell ref="A263:F263"/>
    <mergeCell ref="B265:B272"/>
    <mergeCell ref="E265:E272"/>
    <mergeCell ref="A273:F273"/>
    <mergeCell ref="A239:F239"/>
    <mergeCell ref="B225:B238"/>
    <mergeCell ref="E225:E238"/>
    <mergeCell ref="B241:B251"/>
    <mergeCell ref="E241:E251"/>
    <mergeCell ref="A252:F252"/>
    <mergeCell ref="B284:B299"/>
    <mergeCell ref="E284:E299"/>
    <mergeCell ref="A300:F300"/>
    <mergeCell ref="B302:B318"/>
    <mergeCell ref="E302:E318"/>
    <mergeCell ref="A319:F319"/>
    <mergeCell ref="B275:B281"/>
    <mergeCell ref="E275:E281"/>
    <mergeCell ref="A282:F282"/>
    <mergeCell ref="A352:F352"/>
    <mergeCell ref="B354:B363"/>
    <mergeCell ref="E354:E363"/>
    <mergeCell ref="A364:F364"/>
    <mergeCell ref="B366:B378"/>
    <mergeCell ref="E366:E378"/>
    <mergeCell ref="A344:F344"/>
    <mergeCell ref="B321:B343"/>
    <mergeCell ref="E321:E343"/>
    <mergeCell ref="B346:B351"/>
    <mergeCell ref="E346:E351"/>
    <mergeCell ref="A395:F395"/>
    <mergeCell ref="B397:B400"/>
    <mergeCell ref="E397:E400"/>
    <mergeCell ref="A401:F401"/>
    <mergeCell ref="B403:B408"/>
    <mergeCell ref="E403:E408"/>
    <mergeCell ref="A379:F379"/>
    <mergeCell ref="B381:B384"/>
    <mergeCell ref="E381:E384"/>
    <mergeCell ref="A385:F385"/>
    <mergeCell ref="B387:B394"/>
    <mergeCell ref="E387:E394"/>
    <mergeCell ref="A431:F431"/>
    <mergeCell ref="B433:B435"/>
    <mergeCell ref="E433:E435"/>
    <mergeCell ref="A436:F436"/>
    <mergeCell ref="B438:B453"/>
    <mergeCell ref="E438:E453"/>
    <mergeCell ref="A409:F409"/>
    <mergeCell ref="B411:B422"/>
    <mergeCell ref="E411:E422"/>
    <mergeCell ref="A423:F423"/>
    <mergeCell ref="B425:B430"/>
    <mergeCell ref="E425:E430"/>
    <mergeCell ref="A695:F695"/>
    <mergeCell ref="B669:B694"/>
    <mergeCell ref="E669:E694"/>
    <mergeCell ref="B697:B701"/>
    <mergeCell ref="E697:E701"/>
    <mergeCell ref="A702:F702"/>
    <mergeCell ref="B704:B719"/>
    <mergeCell ref="E704:E719"/>
    <mergeCell ref="A454:F454"/>
    <mergeCell ref="B473:B484"/>
    <mergeCell ref="E473:E484"/>
    <mergeCell ref="A485:F485"/>
    <mergeCell ref="A488:F488"/>
    <mergeCell ref="B490:B501"/>
    <mergeCell ref="E490:E501"/>
    <mergeCell ref="A502:F502"/>
    <mergeCell ref="B504:B509"/>
    <mergeCell ref="E504:E509"/>
    <mergeCell ref="A510:F510"/>
    <mergeCell ref="B512:B521"/>
    <mergeCell ref="E512:E521"/>
    <mergeCell ref="A522:F522"/>
    <mergeCell ref="B524:B536"/>
    <mergeCell ref="E524:E536"/>
    <mergeCell ref="A720:F720"/>
    <mergeCell ref="B722:B726"/>
    <mergeCell ref="E722:E726"/>
    <mergeCell ref="A727:F727"/>
    <mergeCell ref="B729:B736"/>
    <mergeCell ref="E729:E736"/>
    <mergeCell ref="A737:F737"/>
    <mergeCell ref="B739:B745"/>
    <mergeCell ref="E739:E745"/>
    <mergeCell ref="A746:F746"/>
    <mergeCell ref="B748:B760"/>
    <mergeCell ref="E748:E760"/>
    <mergeCell ref="A761:F761"/>
    <mergeCell ref="B763:B764"/>
    <mergeCell ref="E763:E764"/>
    <mergeCell ref="A765:F765"/>
    <mergeCell ref="B767:B779"/>
    <mergeCell ref="E767:E779"/>
    <mergeCell ref="A780:F780"/>
    <mergeCell ref="B782:B789"/>
    <mergeCell ref="E782:E789"/>
    <mergeCell ref="A790:F790"/>
    <mergeCell ref="B792:B793"/>
    <mergeCell ref="E792:E793"/>
    <mergeCell ref="A794:F794"/>
    <mergeCell ref="B796:B802"/>
    <mergeCell ref="E796:E802"/>
    <mergeCell ref="A803:F803"/>
    <mergeCell ref="B805:B821"/>
    <mergeCell ref="E805:E821"/>
    <mergeCell ref="A822:F822"/>
    <mergeCell ref="B824:B825"/>
    <mergeCell ref="E824:E825"/>
    <mergeCell ref="A826:F826"/>
    <mergeCell ref="B828:B852"/>
    <mergeCell ref="E828:E852"/>
    <mergeCell ref="A853:F853"/>
    <mergeCell ref="B855:B859"/>
    <mergeCell ref="E855:E859"/>
    <mergeCell ref="A860:F860"/>
    <mergeCell ref="B862:B870"/>
    <mergeCell ref="E862:E870"/>
    <mergeCell ref="A871:F871"/>
    <mergeCell ref="B873:B877"/>
    <mergeCell ref="E873:E877"/>
    <mergeCell ref="A878:F878"/>
    <mergeCell ref="B880:B887"/>
    <mergeCell ref="E880:E887"/>
    <mergeCell ref="A888:F888"/>
    <mergeCell ref="B890:B895"/>
    <mergeCell ref="E890:E895"/>
    <mergeCell ref="A896:F896"/>
    <mergeCell ref="B898:B907"/>
    <mergeCell ref="E898:E907"/>
    <mergeCell ref="A908:F908"/>
    <mergeCell ref="B910:B913"/>
    <mergeCell ref="E910:E913"/>
    <mergeCell ref="A914:F914"/>
    <mergeCell ref="B916:B924"/>
    <mergeCell ref="E916:E924"/>
    <mergeCell ref="A925:F925"/>
    <mergeCell ref="B927:B929"/>
    <mergeCell ref="E927:E929"/>
    <mergeCell ref="A930:F930"/>
    <mergeCell ref="B932:B934"/>
    <mergeCell ref="E932:E934"/>
    <mergeCell ref="A935:F935"/>
    <mergeCell ref="B937:B957"/>
    <mergeCell ref="E937:E957"/>
    <mergeCell ref="A958:F958"/>
    <mergeCell ref="B960:B974"/>
    <mergeCell ref="E960:E974"/>
    <mergeCell ref="A975:F975"/>
    <mergeCell ref="B977:B979"/>
    <mergeCell ref="E977:E979"/>
    <mergeCell ref="A980:F980"/>
    <mergeCell ref="B982:B996"/>
    <mergeCell ref="E982:E996"/>
    <mergeCell ref="A997:F997"/>
    <mergeCell ref="B999:B1003"/>
    <mergeCell ref="E999:E1003"/>
    <mergeCell ref="A1004:F1004"/>
    <mergeCell ref="B1006:B1013"/>
    <mergeCell ref="E1006:E1013"/>
    <mergeCell ref="A1014:F1014"/>
    <mergeCell ref="B1016:B1025"/>
    <mergeCell ref="E1016:E1025"/>
    <mergeCell ref="A1026:F1026"/>
    <mergeCell ref="B1028:B1035"/>
    <mergeCell ref="E1028:E1035"/>
    <mergeCell ref="A1079:F1079"/>
    <mergeCell ref="A1091:F1091"/>
    <mergeCell ref="B1081:B1090"/>
    <mergeCell ref="E1081:E1090"/>
    <mergeCell ref="B1093:B1106"/>
    <mergeCell ref="E1093:E1106"/>
    <mergeCell ref="A1107:F1107"/>
    <mergeCell ref="A1036:F1036"/>
    <mergeCell ref="A1055:F1055"/>
    <mergeCell ref="B1057:B1064"/>
    <mergeCell ref="E1057:E1064"/>
    <mergeCell ref="A1065:F1065"/>
    <mergeCell ref="B1067:B1078"/>
    <mergeCell ref="E1067:E1078"/>
    <mergeCell ref="B1038:B1054"/>
    <mergeCell ref="E1038:E1054"/>
    <mergeCell ref="B1109:B1119"/>
    <mergeCell ref="E1109:E1119"/>
    <mergeCell ref="A1120:F1120"/>
    <mergeCell ref="B1122:B1135"/>
    <mergeCell ref="E1122:E1135"/>
    <mergeCell ref="A1136:F1136"/>
    <mergeCell ref="B1138:B1141"/>
    <mergeCell ref="E1138:E1141"/>
    <mergeCell ref="A1142:F1142"/>
    <mergeCell ref="B1144:B1153"/>
    <mergeCell ref="E1144:E1153"/>
    <mergeCell ref="A1154:F1154"/>
    <mergeCell ref="B1156:B1174"/>
    <mergeCell ref="E1156:E1174"/>
    <mergeCell ref="A1175:F1175"/>
    <mergeCell ref="B1177:B1181"/>
    <mergeCell ref="E1177:E1181"/>
    <mergeCell ref="A1182:F1182"/>
    <mergeCell ref="B1184:B1188"/>
    <mergeCell ref="E1184:E1188"/>
    <mergeCell ref="A1189:F1189"/>
    <mergeCell ref="B1191:B1206"/>
    <mergeCell ref="E1191:E1206"/>
    <mergeCell ref="A1207:F1207"/>
    <mergeCell ref="B1209:B1212"/>
    <mergeCell ref="E1209:E1212"/>
    <mergeCell ref="A1213:F1213"/>
    <mergeCell ref="B1215:B1236"/>
    <mergeCell ref="E1215:E1236"/>
    <mergeCell ref="A1237:F1237"/>
    <mergeCell ref="B1239:B1244"/>
    <mergeCell ref="E1239:E1244"/>
    <mergeCell ref="A1245:F1245"/>
    <mergeCell ref="B1247:B1267"/>
    <mergeCell ref="E1247:E1267"/>
    <mergeCell ref="A1268:F1268"/>
    <mergeCell ref="A1689:F1689"/>
    <mergeCell ref="B1691:B1693"/>
    <mergeCell ref="E1691:E1693"/>
    <mergeCell ref="B1270:B1289"/>
    <mergeCell ref="E1270:E1289"/>
    <mergeCell ref="A1290:F1290"/>
    <mergeCell ref="B1292:B1303"/>
    <mergeCell ref="E1292:E1303"/>
    <mergeCell ref="A1304:F1304"/>
    <mergeCell ref="A1362:F1362"/>
    <mergeCell ref="B1364:B1368"/>
    <mergeCell ref="E1364:E1368"/>
    <mergeCell ref="A1369:F1369"/>
    <mergeCell ref="A1377:F1377"/>
    <mergeCell ref="B1371:B1376"/>
    <mergeCell ref="E1371:E1376"/>
    <mergeCell ref="B1306:B1321"/>
    <mergeCell ref="E1306:E1321"/>
    <mergeCell ref="A1322:F1322"/>
    <mergeCell ref="A1353:F1353"/>
    <mergeCell ref="B1324:B1352"/>
    <mergeCell ref="E1324:E1352"/>
    <mergeCell ref="B1355:B1361"/>
    <mergeCell ref="E1355:E1361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activeCell="C10" sqref="C10"/>
    </sheetView>
  </sheetViews>
  <sheetFormatPr baseColWidth="10" defaultRowHeight="15" x14ac:dyDescent="0.25"/>
  <sheetData>
    <row r="4" spans="1:7" s="26" customFormat="1" ht="120" x14ac:dyDescent="0.25">
      <c r="A4" s="21" t="s">
        <v>5</v>
      </c>
      <c r="B4" s="21" t="s">
        <v>0</v>
      </c>
      <c r="C4" s="22" t="s">
        <v>3</v>
      </c>
      <c r="D4" s="23" t="s">
        <v>9</v>
      </c>
      <c r="E4" s="21" t="s">
        <v>1</v>
      </c>
      <c r="F4" s="24" t="s">
        <v>2</v>
      </c>
      <c r="G4" s="25" t="s">
        <v>4</v>
      </c>
    </row>
    <row r="5" spans="1:7" s="26" customFormat="1" x14ac:dyDescent="0.25">
      <c r="A5" s="27">
        <v>1</v>
      </c>
      <c r="B5" s="47" t="s">
        <v>253</v>
      </c>
      <c r="C5" s="28" t="s">
        <v>254</v>
      </c>
      <c r="D5" s="29">
        <v>1082917610</v>
      </c>
      <c r="E5" s="48" t="s">
        <v>259</v>
      </c>
      <c r="F5" s="28"/>
      <c r="G5" s="30">
        <f t="shared" ref="G5:G15" si="0">2500000/11</f>
        <v>227272.72727272726</v>
      </c>
    </row>
    <row r="6" spans="1:7" s="26" customFormat="1" x14ac:dyDescent="0.25">
      <c r="A6" s="27">
        <v>2</v>
      </c>
      <c r="B6" s="47"/>
      <c r="C6" s="28" t="s">
        <v>255</v>
      </c>
      <c r="D6" s="29">
        <v>12553737</v>
      </c>
      <c r="E6" s="48"/>
      <c r="F6" s="28"/>
      <c r="G6" s="30">
        <f t="shared" si="0"/>
        <v>227272.72727272726</v>
      </c>
    </row>
    <row r="7" spans="1:7" s="26" customFormat="1" x14ac:dyDescent="0.25">
      <c r="A7" s="27">
        <v>3</v>
      </c>
      <c r="B7" s="47"/>
      <c r="C7" s="28" t="s">
        <v>256</v>
      </c>
      <c r="D7" s="29">
        <v>39033175</v>
      </c>
      <c r="E7" s="48"/>
      <c r="F7" s="28"/>
      <c r="G7" s="30">
        <f t="shared" si="0"/>
        <v>227272.72727272726</v>
      </c>
    </row>
    <row r="8" spans="1:7" s="26" customFormat="1" x14ac:dyDescent="0.25">
      <c r="A8" s="27">
        <v>4</v>
      </c>
      <c r="B8" s="47"/>
      <c r="C8" s="28" t="s">
        <v>257</v>
      </c>
      <c r="D8" s="29">
        <v>12539581</v>
      </c>
      <c r="E8" s="48"/>
      <c r="F8" s="28"/>
      <c r="G8" s="30">
        <f t="shared" si="0"/>
        <v>227272.72727272726</v>
      </c>
    </row>
    <row r="9" spans="1:7" s="26" customFormat="1" x14ac:dyDescent="0.25">
      <c r="A9" s="27">
        <v>5</v>
      </c>
      <c r="B9" s="47"/>
      <c r="C9" s="28" t="s">
        <v>258</v>
      </c>
      <c r="D9" s="29">
        <v>26719946</v>
      </c>
      <c r="E9" s="48"/>
      <c r="F9" s="28"/>
      <c r="G9" s="30">
        <f t="shared" si="0"/>
        <v>227272.72727272726</v>
      </c>
    </row>
    <row r="10" spans="1:7" s="26" customFormat="1" x14ac:dyDescent="0.25">
      <c r="A10" s="27">
        <v>6</v>
      </c>
      <c r="B10" s="47"/>
      <c r="C10" s="28" t="s">
        <v>259</v>
      </c>
      <c r="D10" s="29">
        <v>1084727999</v>
      </c>
      <c r="E10" s="48"/>
      <c r="F10" s="28"/>
      <c r="G10" s="30">
        <f t="shared" si="0"/>
        <v>227272.72727272726</v>
      </c>
    </row>
    <row r="11" spans="1:7" s="26" customFormat="1" x14ac:dyDescent="0.25">
      <c r="A11" s="27">
        <v>7</v>
      </c>
      <c r="B11" s="47"/>
      <c r="C11" s="28" t="s">
        <v>260</v>
      </c>
      <c r="D11" s="29">
        <v>7634730</v>
      </c>
      <c r="E11" s="48"/>
      <c r="F11" s="28"/>
      <c r="G11" s="30">
        <f t="shared" si="0"/>
        <v>227272.72727272726</v>
      </c>
    </row>
    <row r="12" spans="1:7" s="26" customFormat="1" x14ac:dyDescent="0.25">
      <c r="A12" s="27">
        <v>8</v>
      </c>
      <c r="B12" s="47"/>
      <c r="C12" s="28" t="s">
        <v>261</v>
      </c>
      <c r="D12" s="29">
        <v>85456998</v>
      </c>
      <c r="E12" s="48"/>
      <c r="F12" s="28"/>
      <c r="G12" s="30">
        <f t="shared" si="0"/>
        <v>227272.72727272726</v>
      </c>
    </row>
    <row r="13" spans="1:7" s="26" customFormat="1" x14ac:dyDescent="0.25">
      <c r="A13" s="27">
        <v>9</v>
      </c>
      <c r="B13" s="47"/>
      <c r="C13" s="28" t="s">
        <v>262</v>
      </c>
      <c r="D13" s="29">
        <v>1082889914</v>
      </c>
      <c r="E13" s="48"/>
      <c r="F13" s="28"/>
      <c r="G13" s="30">
        <f t="shared" si="0"/>
        <v>227272.72727272726</v>
      </c>
    </row>
    <row r="14" spans="1:7" s="26" customFormat="1" x14ac:dyDescent="0.25">
      <c r="A14" s="27">
        <v>10</v>
      </c>
      <c r="B14" s="47"/>
      <c r="C14" s="28" t="s">
        <v>263</v>
      </c>
      <c r="D14" s="29">
        <v>39056641</v>
      </c>
      <c r="E14" s="48"/>
      <c r="F14" s="28"/>
      <c r="G14" s="30">
        <f t="shared" si="0"/>
        <v>227272.72727272726</v>
      </c>
    </row>
    <row r="15" spans="1:7" s="26" customFormat="1" x14ac:dyDescent="0.25">
      <c r="A15" s="27">
        <v>11</v>
      </c>
      <c r="B15" s="47"/>
      <c r="C15" s="28" t="s">
        <v>264</v>
      </c>
      <c r="D15" s="29">
        <v>5074494</v>
      </c>
      <c r="E15" s="48"/>
      <c r="F15" s="28"/>
      <c r="G15" s="30">
        <f t="shared" si="0"/>
        <v>227272.72727272726</v>
      </c>
    </row>
  </sheetData>
  <mergeCells count="2">
    <mergeCell ref="B5:B15"/>
    <mergeCell ref="E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SANTIAGO LINA TERESA</dc:creator>
  <cp:lastModifiedBy>NellyPC</cp:lastModifiedBy>
  <cp:lastPrinted>2017-08-24T22:23:51Z</cp:lastPrinted>
  <dcterms:created xsi:type="dcterms:W3CDTF">2017-08-17T13:30:37Z</dcterms:created>
  <dcterms:modified xsi:type="dcterms:W3CDTF">2017-09-21T16:01:28Z</dcterms:modified>
</cp:coreProperties>
</file>