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ficina\SED GOBERNACION\cobertura 2026\reportes 2026\"/>
    </mc:Choice>
  </mc:AlternateContent>
  <xr:revisionPtr revIDLastSave="0" documentId="13_ncr:1_{A1D22BEB-81F9-4476-9FCB-085D1783362A}" xr6:coauthVersionLast="47" xr6:coauthVersionMax="47" xr10:uidLastSave="{00000000-0000-0000-0000-000000000000}"/>
  <bookViews>
    <workbookView xWindow="-110" yWindow="-110" windowWidth="19420" windowHeight="10300" xr2:uid="{4D718503-2A65-47BE-8178-533E2687CAE5}"/>
  </bookViews>
  <sheets>
    <sheet name="avance" sheetId="1" r:id="rId1"/>
    <sheet name="nocturn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0" i="1" l="1"/>
  <c r="E160" i="1"/>
  <c r="F159" i="1"/>
  <c r="E159" i="1"/>
  <c r="D159" i="1"/>
  <c r="F158" i="1"/>
  <c r="E158" i="1"/>
  <c r="D158" i="1"/>
  <c r="F157" i="1"/>
  <c r="E157" i="1"/>
  <c r="D157" i="1"/>
  <c r="F156" i="1"/>
  <c r="E156" i="1"/>
  <c r="D156" i="1"/>
  <c r="F155" i="1"/>
  <c r="E155" i="1"/>
  <c r="D155" i="1"/>
  <c r="F154" i="1"/>
  <c r="G154" i="1" s="1"/>
  <c r="E154" i="1"/>
  <c r="D154" i="1"/>
  <c r="F153" i="1"/>
  <c r="E153" i="1"/>
  <c r="D153" i="1"/>
  <c r="F152" i="1"/>
  <c r="E152" i="1"/>
  <c r="D152" i="1"/>
  <c r="F151" i="1"/>
  <c r="H151" i="1" s="1"/>
  <c r="E151" i="1"/>
  <c r="D151" i="1"/>
  <c r="F150" i="1"/>
  <c r="E150" i="1"/>
  <c r="D150" i="1"/>
  <c r="F149" i="1"/>
  <c r="E149" i="1"/>
  <c r="D149" i="1"/>
  <c r="F148" i="1"/>
  <c r="E148" i="1"/>
  <c r="D148" i="1"/>
  <c r="F147" i="1"/>
  <c r="E147" i="1"/>
  <c r="D147" i="1"/>
  <c r="F146" i="1"/>
  <c r="E146" i="1"/>
  <c r="D146" i="1"/>
  <c r="F145" i="1"/>
  <c r="E145" i="1"/>
  <c r="D145" i="1"/>
  <c r="F144" i="1"/>
  <c r="E144" i="1"/>
  <c r="D144" i="1"/>
  <c r="F143" i="1"/>
  <c r="E143" i="1"/>
  <c r="D143" i="1"/>
  <c r="F142" i="1"/>
  <c r="E142" i="1"/>
  <c r="D142" i="1"/>
  <c r="F141" i="1"/>
  <c r="E141" i="1"/>
  <c r="D141" i="1"/>
  <c r="F140" i="1"/>
  <c r="E140" i="1"/>
  <c r="D140" i="1"/>
  <c r="F139" i="1"/>
  <c r="G139" i="1" s="1"/>
  <c r="E139" i="1"/>
  <c r="D139" i="1"/>
  <c r="F138" i="1"/>
  <c r="G138" i="1" s="1"/>
  <c r="E138" i="1"/>
  <c r="D138" i="1"/>
  <c r="F137" i="1"/>
  <c r="E137" i="1"/>
  <c r="D137" i="1"/>
  <c r="F136" i="1"/>
  <c r="E136" i="1"/>
  <c r="D136" i="1"/>
  <c r="F135" i="1"/>
  <c r="E135" i="1"/>
  <c r="D135" i="1"/>
  <c r="F134" i="1"/>
  <c r="E134" i="1"/>
  <c r="D134" i="1"/>
  <c r="F133" i="1"/>
  <c r="H133" i="1" s="1"/>
  <c r="E133" i="1"/>
  <c r="F132" i="1"/>
  <c r="E132" i="1"/>
  <c r="D132" i="1"/>
  <c r="F131" i="1"/>
  <c r="G131" i="1" s="1"/>
  <c r="E131" i="1"/>
  <c r="D131" i="1"/>
  <c r="F130" i="1"/>
  <c r="H130" i="1" s="1"/>
  <c r="E130" i="1"/>
  <c r="D130" i="1"/>
  <c r="F129" i="1"/>
  <c r="E129" i="1"/>
  <c r="D129" i="1"/>
  <c r="F128" i="1"/>
  <c r="E128" i="1"/>
  <c r="D128" i="1"/>
  <c r="G127" i="1"/>
  <c r="F127" i="1"/>
  <c r="E127" i="1"/>
  <c r="D127" i="1"/>
  <c r="F126" i="1"/>
  <c r="E126" i="1"/>
  <c r="D126" i="1"/>
  <c r="F125" i="1"/>
  <c r="G125" i="1" s="1"/>
  <c r="E125" i="1"/>
  <c r="D125" i="1"/>
  <c r="F124" i="1"/>
  <c r="E124" i="1"/>
  <c r="D124" i="1"/>
  <c r="F123" i="1"/>
  <c r="E123" i="1"/>
  <c r="D123" i="1"/>
  <c r="G122" i="1"/>
  <c r="F122" i="1"/>
  <c r="E122" i="1"/>
  <c r="D122" i="1"/>
  <c r="F121" i="1"/>
  <c r="E121" i="1"/>
  <c r="D121" i="1"/>
  <c r="F120" i="1"/>
  <c r="E120" i="1"/>
  <c r="D120" i="1"/>
  <c r="F119" i="1"/>
  <c r="E119" i="1"/>
  <c r="D119" i="1"/>
  <c r="F118" i="1"/>
  <c r="E118" i="1"/>
  <c r="D118" i="1"/>
  <c r="F117" i="1"/>
  <c r="E117" i="1"/>
  <c r="D117" i="1"/>
  <c r="F116" i="1"/>
  <c r="E116" i="1"/>
  <c r="D116" i="1"/>
  <c r="F115" i="1"/>
  <c r="E115" i="1"/>
  <c r="D115" i="1"/>
  <c r="F114" i="1"/>
  <c r="E114" i="1"/>
  <c r="D114" i="1"/>
  <c r="H114" i="1" s="1"/>
  <c r="F113" i="1"/>
  <c r="E113" i="1"/>
  <c r="D113" i="1"/>
  <c r="F112" i="1"/>
  <c r="H112" i="1" s="1"/>
  <c r="E112" i="1"/>
  <c r="D112" i="1"/>
  <c r="F111" i="1"/>
  <c r="E111" i="1"/>
  <c r="D111" i="1"/>
  <c r="F110" i="1"/>
  <c r="E110" i="1"/>
  <c r="D110" i="1"/>
  <c r="F109" i="1"/>
  <c r="E109" i="1"/>
  <c r="D109" i="1"/>
  <c r="F108" i="1"/>
  <c r="E108" i="1"/>
  <c r="D108" i="1"/>
  <c r="F107" i="1"/>
  <c r="E107" i="1"/>
  <c r="D107" i="1"/>
  <c r="F106" i="1"/>
  <c r="G106" i="1" s="1"/>
  <c r="E106" i="1"/>
  <c r="D106" i="1"/>
  <c r="F105" i="1"/>
  <c r="E105" i="1"/>
  <c r="D105" i="1"/>
  <c r="F104" i="1"/>
  <c r="E104" i="1"/>
  <c r="D104" i="1"/>
  <c r="F103" i="1"/>
  <c r="H103" i="1" s="1"/>
  <c r="E103" i="1"/>
  <c r="D103" i="1"/>
  <c r="F102" i="1"/>
  <c r="E102" i="1"/>
  <c r="D102" i="1"/>
  <c r="F101" i="1"/>
  <c r="E101" i="1"/>
  <c r="D101" i="1"/>
  <c r="F100" i="1"/>
  <c r="E100" i="1"/>
  <c r="D100" i="1"/>
  <c r="F99" i="1"/>
  <c r="G99" i="1" s="1"/>
  <c r="E99" i="1"/>
  <c r="D99" i="1"/>
  <c r="F98" i="1"/>
  <c r="E98" i="1"/>
  <c r="D98" i="1"/>
  <c r="F97" i="1"/>
  <c r="E97" i="1"/>
  <c r="D97" i="1"/>
  <c r="F96" i="1"/>
  <c r="E96" i="1"/>
  <c r="D96" i="1"/>
  <c r="F95" i="1"/>
  <c r="H95" i="1" s="1"/>
  <c r="E95" i="1"/>
  <c r="D95" i="1"/>
  <c r="F94" i="1"/>
  <c r="E94" i="1"/>
  <c r="D94" i="1"/>
  <c r="F93" i="1"/>
  <c r="E93" i="1"/>
  <c r="D93" i="1"/>
  <c r="F92" i="1"/>
  <c r="E92" i="1"/>
  <c r="D92" i="1"/>
  <c r="F91" i="1"/>
  <c r="E91" i="1"/>
  <c r="D91" i="1"/>
  <c r="H90" i="1"/>
  <c r="F90" i="1"/>
  <c r="G90" i="1" s="1"/>
  <c r="E90" i="1"/>
  <c r="D90" i="1"/>
  <c r="F89" i="1"/>
  <c r="E89" i="1"/>
  <c r="D89" i="1"/>
  <c r="F88" i="1"/>
  <c r="H88" i="1" s="1"/>
  <c r="E88" i="1"/>
  <c r="D88" i="1"/>
  <c r="F87" i="1"/>
  <c r="E87" i="1"/>
  <c r="D87" i="1"/>
  <c r="F86" i="1"/>
  <c r="E86" i="1"/>
  <c r="D86" i="1"/>
  <c r="F85" i="1"/>
  <c r="H85" i="1" s="1"/>
  <c r="E85" i="1"/>
  <c r="D85" i="1"/>
  <c r="F84" i="1"/>
  <c r="E84" i="1"/>
  <c r="D84" i="1"/>
  <c r="F83" i="1"/>
  <c r="G83" i="1" s="1"/>
  <c r="E83" i="1"/>
  <c r="D83" i="1"/>
  <c r="F82" i="1"/>
  <c r="H82" i="1" s="1"/>
  <c r="E82" i="1"/>
  <c r="D82" i="1"/>
  <c r="F81" i="1"/>
  <c r="E81" i="1"/>
  <c r="D81" i="1"/>
  <c r="F80" i="1"/>
  <c r="E80" i="1"/>
  <c r="D80" i="1"/>
  <c r="F79" i="1"/>
  <c r="E79" i="1"/>
  <c r="D79" i="1"/>
  <c r="F78" i="1"/>
  <c r="E78" i="1"/>
  <c r="D78" i="1"/>
  <c r="F77" i="1"/>
  <c r="E77" i="1"/>
  <c r="D77" i="1"/>
  <c r="H77" i="1" s="1"/>
  <c r="F76" i="1"/>
  <c r="E76" i="1"/>
  <c r="D76" i="1"/>
  <c r="F75" i="1"/>
  <c r="G75" i="1" s="1"/>
  <c r="E75" i="1"/>
  <c r="D75" i="1"/>
  <c r="F74" i="1"/>
  <c r="E74" i="1"/>
  <c r="D74" i="1"/>
  <c r="F73" i="1"/>
  <c r="E73" i="1"/>
  <c r="D73" i="1"/>
  <c r="F72" i="1"/>
  <c r="E72" i="1"/>
  <c r="D72" i="1"/>
  <c r="F71" i="1"/>
  <c r="E71" i="1"/>
  <c r="D71" i="1"/>
  <c r="F70" i="1"/>
  <c r="H70" i="1" s="1"/>
  <c r="E70" i="1"/>
  <c r="D70" i="1"/>
  <c r="F69" i="1"/>
  <c r="E69" i="1"/>
  <c r="D69" i="1"/>
  <c r="F68" i="1"/>
  <c r="E68" i="1"/>
  <c r="D68" i="1"/>
  <c r="F67" i="1"/>
  <c r="E67" i="1"/>
  <c r="D67" i="1"/>
  <c r="F66" i="1"/>
  <c r="E66" i="1"/>
  <c r="D66" i="1"/>
  <c r="F65" i="1"/>
  <c r="E65" i="1"/>
  <c r="D65" i="1"/>
  <c r="F64" i="1"/>
  <c r="E64" i="1"/>
  <c r="D64" i="1"/>
  <c r="F63" i="1"/>
  <c r="E63" i="1"/>
  <c r="D63" i="1"/>
  <c r="G63" i="1" s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E58" i="1"/>
  <c r="D58" i="1"/>
  <c r="F57" i="1"/>
  <c r="E57" i="1"/>
  <c r="D57" i="1"/>
  <c r="F56" i="1"/>
  <c r="E56" i="1"/>
  <c r="D56" i="1"/>
  <c r="F55" i="1"/>
  <c r="H55" i="1" s="1"/>
  <c r="E55" i="1"/>
  <c r="D55" i="1"/>
  <c r="F54" i="1"/>
  <c r="H54" i="1" s="1"/>
  <c r="E54" i="1"/>
  <c r="D54" i="1"/>
  <c r="F53" i="1"/>
  <c r="E53" i="1"/>
  <c r="D53" i="1"/>
  <c r="F52" i="1"/>
  <c r="E52" i="1"/>
  <c r="D52" i="1"/>
  <c r="F51" i="1"/>
  <c r="E51" i="1"/>
  <c r="D51" i="1"/>
  <c r="F50" i="1"/>
  <c r="G50" i="1" s="1"/>
  <c r="E50" i="1"/>
  <c r="D50" i="1"/>
  <c r="F49" i="1"/>
  <c r="E49" i="1"/>
  <c r="D49" i="1"/>
  <c r="F48" i="1"/>
  <c r="E48" i="1"/>
  <c r="D48" i="1"/>
  <c r="F47" i="1"/>
  <c r="H47" i="1" s="1"/>
  <c r="E47" i="1"/>
  <c r="D47" i="1"/>
  <c r="F46" i="1"/>
  <c r="E46" i="1"/>
  <c r="D46" i="1"/>
  <c r="H45" i="1"/>
  <c r="F45" i="1"/>
  <c r="G45" i="1" s="1"/>
  <c r="E45" i="1"/>
  <c r="D45" i="1"/>
  <c r="F44" i="1"/>
  <c r="E44" i="1"/>
  <c r="D44" i="1"/>
  <c r="F43" i="1"/>
  <c r="E43" i="1"/>
  <c r="D43" i="1"/>
  <c r="F42" i="1"/>
  <c r="G42" i="1" s="1"/>
  <c r="E42" i="1"/>
  <c r="D42" i="1"/>
  <c r="F41" i="1"/>
  <c r="E41" i="1"/>
  <c r="D41" i="1"/>
  <c r="F40" i="1"/>
  <c r="E40" i="1"/>
  <c r="D40" i="1"/>
  <c r="F39" i="1"/>
  <c r="G39" i="1" s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H34" i="1"/>
  <c r="F34" i="1"/>
  <c r="G34" i="1" s="1"/>
  <c r="E34" i="1"/>
  <c r="D34" i="1"/>
  <c r="F33" i="1"/>
  <c r="E33" i="1"/>
  <c r="D33" i="1"/>
  <c r="F32" i="1"/>
  <c r="H32" i="1" s="1"/>
  <c r="E32" i="1"/>
  <c r="D32" i="1"/>
  <c r="F31" i="1"/>
  <c r="E31" i="1"/>
  <c r="D31" i="1"/>
  <c r="F30" i="1"/>
  <c r="E30" i="1"/>
  <c r="D30" i="1"/>
  <c r="F29" i="1"/>
  <c r="G29" i="1" s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H24" i="1" s="1"/>
  <c r="E24" i="1"/>
  <c r="D24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G18" i="1" s="1"/>
  <c r="E18" i="1"/>
  <c r="D18" i="1"/>
  <c r="H18" i="1" s="1"/>
  <c r="F17" i="1"/>
  <c r="E17" i="1"/>
  <c r="D17" i="1"/>
  <c r="F16" i="1"/>
  <c r="H16" i="1" s="1"/>
  <c r="E16" i="1"/>
  <c r="D16" i="1"/>
  <c r="F15" i="1"/>
  <c r="E15" i="1"/>
  <c r="D15" i="1"/>
  <c r="F14" i="1"/>
  <c r="E14" i="1"/>
  <c r="D14" i="1"/>
  <c r="F13" i="1"/>
  <c r="H13" i="1" s="1"/>
  <c r="E13" i="1"/>
  <c r="D13" i="1"/>
  <c r="F12" i="1"/>
  <c r="E12" i="1"/>
  <c r="D12" i="1"/>
  <c r="F11" i="1"/>
  <c r="E11" i="1"/>
  <c r="D11" i="1"/>
  <c r="F10" i="1"/>
  <c r="H10" i="1" s="1"/>
  <c r="E10" i="1"/>
  <c r="D10" i="1"/>
  <c r="F9" i="1"/>
  <c r="E9" i="1"/>
  <c r="D9" i="1"/>
  <c r="F8" i="1"/>
  <c r="E8" i="1"/>
  <c r="D8" i="1"/>
  <c r="F7" i="1"/>
  <c r="E7" i="1"/>
  <c r="D7" i="1"/>
  <c r="H12" i="1" l="1"/>
  <c r="H40" i="1"/>
  <c r="H111" i="1"/>
  <c r="H119" i="1"/>
  <c r="G148" i="1"/>
  <c r="H152" i="1"/>
  <c r="G10" i="1"/>
  <c r="H50" i="1"/>
  <c r="H58" i="1"/>
  <c r="G101" i="1"/>
  <c r="H106" i="1"/>
  <c r="G114" i="1"/>
  <c r="H122" i="1"/>
  <c r="H135" i="1"/>
  <c r="H15" i="1"/>
  <c r="H48" i="1"/>
  <c r="G53" i="1"/>
  <c r="G61" i="1"/>
  <c r="H66" i="1"/>
  <c r="H96" i="1"/>
  <c r="H104" i="1"/>
  <c r="G109" i="1"/>
  <c r="G117" i="1"/>
  <c r="G143" i="1"/>
  <c r="H8" i="1"/>
  <c r="H26" i="1"/>
  <c r="H61" i="1"/>
  <c r="G66" i="1"/>
  <c r="H74" i="1"/>
  <c r="H91" i="1"/>
  <c r="H138" i="1"/>
  <c r="H143" i="1"/>
  <c r="G19" i="1"/>
  <c r="G23" i="1"/>
  <c r="H31" i="1"/>
  <c r="H36" i="1"/>
  <c r="H42" i="1"/>
  <c r="G59" i="1"/>
  <c r="G69" i="1"/>
  <c r="G82" i="1"/>
  <c r="H136" i="1"/>
  <c r="H141" i="1"/>
  <c r="G146" i="1"/>
  <c r="G151" i="1"/>
  <c r="H156" i="1"/>
  <c r="H80" i="1"/>
  <c r="H87" i="1"/>
  <c r="H118" i="1"/>
  <c r="H149" i="1"/>
  <c r="H159" i="1"/>
  <c r="H98" i="1"/>
  <c r="G47" i="1"/>
  <c r="H157" i="1"/>
  <c r="G74" i="1"/>
  <c r="H117" i="1"/>
  <c r="H148" i="1"/>
  <c r="H69" i="1"/>
  <c r="G13" i="1"/>
  <c r="H20" i="1"/>
  <c r="H29" i="1"/>
  <c r="G36" i="1"/>
  <c r="H64" i="1"/>
  <c r="H71" i="1"/>
  <c r="G85" i="1"/>
  <c r="H101" i="1"/>
  <c r="G115" i="1"/>
  <c r="H120" i="1"/>
  <c r="H127" i="1"/>
  <c r="G155" i="1"/>
  <c r="H146" i="1"/>
  <c r="H144" i="1"/>
  <c r="H125" i="1"/>
  <c r="G21" i="1"/>
  <c r="H23" i="1"/>
  <c r="G30" i="1"/>
  <c r="G37" i="1"/>
  <c r="H53" i="1"/>
  <c r="G58" i="1"/>
  <c r="H67" i="1"/>
  <c r="H72" i="1"/>
  <c r="H79" i="1"/>
  <c r="G93" i="1"/>
  <c r="G95" i="1"/>
  <c r="G102" i="1"/>
  <c r="H109" i="1"/>
  <c r="G123" i="1"/>
  <c r="G130" i="1"/>
  <c r="G135" i="1"/>
  <c r="G111" i="1"/>
  <c r="H7" i="1"/>
  <c r="H21" i="1"/>
  <c r="H28" i="1"/>
  <c r="H37" i="1"/>
  <c r="H51" i="1"/>
  <c r="H56" i="1"/>
  <c r="H63" i="1"/>
  <c r="G77" i="1"/>
  <c r="G79" i="1"/>
  <c r="H86" i="1"/>
  <c r="H93" i="1"/>
  <c r="G107" i="1"/>
  <c r="H128" i="1"/>
  <c r="H140" i="1"/>
  <c r="G26" i="1"/>
  <c r="G98" i="1"/>
  <c r="H154" i="1"/>
  <c r="G15" i="1"/>
  <c r="H52" i="1"/>
  <c r="G52" i="1"/>
  <c r="H100" i="1"/>
  <c r="G100" i="1"/>
  <c r="G132" i="1"/>
  <c r="H132" i="1"/>
  <c r="H9" i="1"/>
  <c r="G9" i="1"/>
  <c r="G28" i="1"/>
  <c r="H57" i="1"/>
  <c r="H73" i="1"/>
  <c r="H22" i="1"/>
  <c r="G33" i="1"/>
  <c r="H33" i="1"/>
  <c r="G55" i="1"/>
  <c r="G156" i="1"/>
  <c r="G68" i="1"/>
  <c r="H68" i="1"/>
  <c r="H153" i="1"/>
  <c r="G153" i="1"/>
  <c r="H43" i="1"/>
  <c r="H121" i="1"/>
  <c r="H142" i="1"/>
  <c r="G20" i="1"/>
  <c r="G35" i="1"/>
  <c r="H39" i="1"/>
  <c r="H46" i="1"/>
  <c r="G71" i="1"/>
  <c r="G103" i="1"/>
  <c r="H126" i="1"/>
  <c r="G147" i="1"/>
  <c r="G31" i="1"/>
  <c r="H92" i="1"/>
  <c r="G92" i="1"/>
  <c r="H108" i="1"/>
  <c r="G108" i="1"/>
  <c r="G124" i="1"/>
  <c r="H124" i="1"/>
  <c r="H145" i="1"/>
  <c r="G145" i="1"/>
  <c r="D160" i="1"/>
  <c r="G84" i="1"/>
  <c r="H84" i="1"/>
  <c r="H105" i="1"/>
  <c r="G78" i="1"/>
  <c r="G119" i="1"/>
  <c r="H44" i="1"/>
  <c r="G44" i="1"/>
  <c r="G76" i="1"/>
  <c r="H76" i="1"/>
  <c r="G25" i="1"/>
  <c r="H25" i="1"/>
  <c r="G27" i="1"/>
  <c r="H49" i="1"/>
  <c r="H65" i="1"/>
  <c r="H81" i="1"/>
  <c r="G97" i="1"/>
  <c r="H113" i="1"/>
  <c r="H129" i="1"/>
  <c r="H134" i="1"/>
  <c r="H150" i="1"/>
  <c r="H17" i="1"/>
  <c r="G17" i="1"/>
  <c r="H116" i="1"/>
  <c r="G116" i="1"/>
  <c r="H137" i="1"/>
  <c r="G137" i="1"/>
  <c r="G11" i="1"/>
  <c r="H41" i="1"/>
  <c r="G41" i="1"/>
  <c r="H89" i="1"/>
  <c r="H158" i="1"/>
  <c r="G7" i="1"/>
  <c r="H62" i="1"/>
  <c r="G87" i="1"/>
  <c r="H94" i="1"/>
  <c r="H110" i="1"/>
  <c r="G140" i="1"/>
  <c r="G14" i="1"/>
  <c r="G60" i="1"/>
  <c r="H60" i="1"/>
  <c r="G12" i="1"/>
  <c r="H38" i="1"/>
  <c r="G81" i="1"/>
  <c r="G89" i="1"/>
  <c r="G113" i="1"/>
  <c r="G121" i="1"/>
  <c r="G134" i="1"/>
  <c r="G46" i="1"/>
  <c r="G70" i="1"/>
  <c r="G86" i="1"/>
  <c r="G94" i="1"/>
  <c r="H97" i="1"/>
  <c r="G126" i="1"/>
  <c r="H14" i="1"/>
  <c r="H30" i="1"/>
  <c r="G43" i="1"/>
  <c r="G51" i="1"/>
  <c r="G67" i="1"/>
  <c r="H78" i="1"/>
  <c r="G91" i="1"/>
  <c r="G136" i="1"/>
  <c r="H139" i="1"/>
  <c r="G144" i="1"/>
  <c r="G152" i="1"/>
  <c r="H155" i="1"/>
  <c r="G16" i="1"/>
  <c r="H19" i="1"/>
  <c r="G24" i="1"/>
  <c r="H27" i="1"/>
  <c r="G32" i="1"/>
  <c r="H35" i="1"/>
  <c r="G40" i="1"/>
  <c r="G48" i="1"/>
  <c r="G56" i="1"/>
  <c r="H59" i="1"/>
  <c r="G64" i="1"/>
  <c r="G72" i="1"/>
  <c r="H75" i="1"/>
  <c r="G80" i="1"/>
  <c r="H83" i="1"/>
  <c r="G88" i="1"/>
  <c r="G96" i="1"/>
  <c r="H99" i="1"/>
  <c r="G104" i="1"/>
  <c r="H107" i="1"/>
  <c r="G112" i="1"/>
  <c r="H115" i="1"/>
  <c r="G120" i="1"/>
  <c r="H123" i="1"/>
  <c r="G128" i="1"/>
  <c r="H131" i="1"/>
  <c r="G133" i="1"/>
  <c r="G141" i="1"/>
  <c r="G149" i="1"/>
  <c r="G157" i="1"/>
  <c r="G49" i="1"/>
  <c r="G57" i="1"/>
  <c r="G65" i="1"/>
  <c r="G105" i="1"/>
  <c r="G150" i="1"/>
  <c r="G62" i="1"/>
  <c r="H102" i="1"/>
  <c r="H147" i="1"/>
  <c r="G8" i="1"/>
  <c r="H11" i="1"/>
  <c r="G159" i="1"/>
  <c r="G158" i="1"/>
  <c r="G73" i="1"/>
  <c r="G129" i="1"/>
  <c r="G142" i="1"/>
  <c r="G22" i="1"/>
  <c r="G38" i="1"/>
  <c r="G54" i="1"/>
  <c r="G110" i="1"/>
  <c r="G118" i="1"/>
  <c r="G160" i="1" l="1"/>
</calcChain>
</file>

<file path=xl/sharedStrings.xml><?xml version="1.0" encoding="utf-8"?>
<sst xmlns="http://schemas.openxmlformats.org/spreadsheetml/2006/main" count="439" uniqueCount="198">
  <si>
    <t>SECRETARIA DE EDUCACION DEL MAGDALENA</t>
  </si>
  <si>
    <t>SISTEMA INTEGRADO DE MATRICULA -SIMAT-</t>
  </si>
  <si>
    <t>REPORTES:</t>
  </si>
  <si>
    <t xml:space="preserve">DETALLADO DE ALUMNOS </t>
  </si>
  <si>
    <t>FECHA REPORTE</t>
  </si>
  <si>
    <t>MUNICIPIO</t>
  </si>
  <si>
    <t>DANE</t>
  </si>
  <si>
    <t>NOMINST</t>
  </si>
  <si>
    <t>CUPOSOFERTADOS</t>
  </si>
  <si>
    <t>MATRICULA FINAL AÑO 2025</t>
  </si>
  <si>
    <t>MATRICULA 02/02/2026</t>
  </si>
  <si>
    <t>MATRICULA FALTANTE</t>
  </si>
  <si>
    <t>PORCENTAJE DE AVANCE</t>
  </si>
  <si>
    <t>ARIGUANÍ</t>
  </si>
  <si>
    <t>INSTITUCION EDUCATIVA DEPARTAMENTAL TECNICA AGROPECUARIA CARMEN DE ARIGUANI</t>
  </si>
  <si>
    <t>SITIONUEVO</t>
  </si>
  <si>
    <t>INSTITUCION EDUCATIVA TÉCNICA DEPARTAMENTAL SAN JOSE</t>
  </si>
  <si>
    <t>PEDRAZA</t>
  </si>
  <si>
    <t>INSTITUCION EDUCATIVA DEPARTAMENTAL SAN PABLO</t>
  </si>
  <si>
    <t>PIVIJAY</t>
  </si>
  <si>
    <t>INSTITUCION EDUCATIVA DEPARTAMENTAL AGROPECUARIA JOSE MARIA HERRERA</t>
  </si>
  <si>
    <t>PIJIÑO DEL CARMEN</t>
  </si>
  <si>
    <t>INSTITUCION EDUCATIVA DEPARTAMENTAL RURAL EL BRILLANTE</t>
  </si>
  <si>
    <t>EL BANCO</t>
  </si>
  <si>
    <t>INSTITUCION EDUCATIVA DEPARTAMENTAL PABLO NIEBLES DE GUAYABAL</t>
  </si>
  <si>
    <t>EL PIÑON</t>
  </si>
  <si>
    <t>INSTITUCION EDUCATIVA DEPARTAMENTAL DE CARRETO</t>
  </si>
  <si>
    <t>SANTA BÁRBARA DE PINTO</t>
  </si>
  <si>
    <t>INSTITUCION EDUCATIVA DEPARTAMENTAL NUESTRA SEÑORA DEL CARMEN</t>
  </si>
  <si>
    <t>CONCORDIA</t>
  </si>
  <si>
    <t>INSTITUCION EDUCATIVA DEPARTAMENTAL LUZ MARINA CABALLERO</t>
  </si>
  <si>
    <t>CHIBOLO</t>
  </si>
  <si>
    <t>INSTITUCION EDUCATIVA DEPARTAMENTAL SANTA ROSA DE LIMA</t>
  </si>
  <si>
    <t>GUAMAL</t>
  </si>
  <si>
    <t>INSTITUCION EDUCATIVA DEPARTAMENTAL RURAL LA RINCONADA</t>
  </si>
  <si>
    <t>REMOLINO</t>
  </si>
  <si>
    <t>INSTITUCION EDUCATIVA DEPARTAMENTAL  BALDOMERO SANIN CANO</t>
  </si>
  <si>
    <t>ZAPAYÁN</t>
  </si>
  <si>
    <t>INSTITUCION EDUCATIVA DEPARTAMENTAL CAÑO DE AGUAS</t>
  </si>
  <si>
    <t>INSTITUCION EDUCATIVA DEPARTAMENTAL RURAL SAN MARTIN DE LOBA</t>
  </si>
  <si>
    <t>FUNDACIÓN</t>
  </si>
  <si>
    <t>INSTITUCION EDUCATIVA DEPARTAMENTAL COLOMBIA</t>
  </si>
  <si>
    <t>INSTITUCION EDUCATIVA DEPARTAMENTAL RURAL SILVIA COTES DE BISWELL</t>
  </si>
  <si>
    <t>INSTITUCION EDUCATIVA DEPARTAMENTAL TECNICA FRANCISCO JOSE DE CALDAS</t>
  </si>
  <si>
    <t>SAN SEBASTIÁN DE BUENAVISTA</t>
  </si>
  <si>
    <t>INSTITUCION EDUCATIVA DEPARTAMENTAL EXTERNADO MIXTO</t>
  </si>
  <si>
    <t>PUEBLOVIEJO</t>
  </si>
  <si>
    <t>INSTITUCION EDUCATIVA DEPARTAMENTAL SAN JOSE DE PUEBLO VIEJO</t>
  </si>
  <si>
    <t>ZONA BANANERA</t>
  </si>
  <si>
    <t>INSTITUCION EDUCATIVA DEPARTAMENTAL CANDELARIA</t>
  </si>
  <si>
    <t>INSTITUCION EDUCATIVA DEPARTAMENTAL JHON F. KENNEDY</t>
  </si>
  <si>
    <t>INSTITUCION EDUCATIVA DEPARTAMENTAL TECNICA AGROECOLOGICA JOSE DADUL</t>
  </si>
  <si>
    <t>EL RETÉN</t>
  </si>
  <si>
    <t>INSTITUCION EDUCATIVA DEPARTAMENTAL ROQUE DE LOS RIOS VALLE</t>
  </si>
  <si>
    <t>INSTITUCION EDUCATIVA DEPARTAMENTAL THELMA ROSA AREVALO</t>
  </si>
  <si>
    <t>TENERIFE</t>
  </si>
  <si>
    <t>INSTITUCION EDUCATIVA DEPARTAMENTAL MARIA AUXILIADORA</t>
  </si>
  <si>
    <t>SAN ZENÓN</t>
  </si>
  <si>
    <t>INSTITUCION EDUCATIVA DEPARTAMENTAL JOSE DE LA LUZ MARTINEZ</t>
  </si>
  <si>
    <t>INSTITUCION EDUCATIVA DEPARTAMENTAL SANTA TERESA DE JESUS</t>
  </si>
  <si>
    <t>INSTITUCION EDUCATIVA DEPARTAMENTAL ROBERTO ROBLES DE ALGARROBAL</t>
  </si>
  <si>
    <t>INSTITUCION EDUCATIVA DEPARTAMENTAL MARIA INMACULADA</t>
  </si>
  <si>
    <t>INSTITUCION EDUCATIVA TECNICA DEPARTAMENTAL LICEO SANTANDER</t>
  </si>
  <si>
    <t>ALGARROBO</t>
  </si>
  <si>
    <t>INSTITUCION EDUCATIVA DEPARTAMENTAL ALGARROBO</t>
  </si>
  <si>
    <t>INSTITUCION EDUCATIVA DEPARTAMENTAL ANDRES DIAZ VENERO DE LEIVA</t>
  </si>
  <si>
    <t>ARACATACA</t>
  </si>
  <si>
    <t>INSTITUCION EDUCATIVA DEPARTAMENTAL RURAL DE BUENOS AIRES</t>
  </si>
  <si>
    <t>INSTITUCION EDUCATIVA DEPARTAMENTAL ELECTO CALIZ MARTINEZ</t>
  </si>
  <si>
    <t>PLATO</t>
  </si>
  <si>
    <t>INSTITUCION EDUCATIVA DEPARTAMENTAL LUIS CARLOS GALAN SARMIENTO</t>
  </si>
  <si>
    <t>INSTITUCION EDUCATIVA DEPARTAMENTAL EL CONSUELO</t>
  </si>
  <si>
    <t>INSTITUCION EDUCATIVA DEPARTAMENTAL RURAL DE MEDIA LUNA</t>
  </si>
  <si>
    <t>INSTITUCION EDUCATIVA ETNOEDUCATIVA  DEPARTAMENTAL MACONDO</t>
  </si>
  <si>
    <t>SANTA ANA</t>
  </si>
  <si>
    <t>INSTITUCION EDUCATIVA DEPARTAMENTAL SAN JOSE DE SAN FERNANDO</t>
  </si>
  <si>
    <t>INSTITUCION ETNOEDUCATIVA DEPARTAMENTAL RURAL SAN JUAN DE PALOS PRIETOS</t>
  </si>
  <si>
    <t>INSTITUCION EDUCATIVA DEPARTAMENTAL ETNOEDUCATIVO Y PLURICULTURAL GUMMAKU</t>
  </si>
  <si>
    <t>INSTITUCION EDUCATIVA DEPARTAMENTAL GILBERTO ACUÑA RANGEL</t>
  </si>
  <si>
    <t>INSTITUCION EDUCATIVA DEPARTAMENTAL LICEO ZAPAYAN</t>
  </si>
  <si>
    <t>INSTITUCION EDUCATIVA DEPARTAMENTAL RURAL RITA CUELLO DE VANEGAS</t>
  </si>
  <si>
    <t>NUEVA GRANADA</t>
  </si>
  <si>
    <t>INSTITUCION EDUCATIVA DEPARTAMENTAL TECNICA NUEVA GRANADA</t>
  </si>
  <si>
    <t>INSTITUCION EDUCATIVA DEPARTAMENTAL SANTA INES</t>
  </si>
  <si>
    <t>INSTITUCION EDUCATIVA DEPARTAMENTAL FRANCISCO DE PAULA SANTANDER</t>
  </si>
  <si>
    <t>INSTITUCION EDUCATIVA DEPARTAMENTAL JOSEFA MARIA ROMERO DE LA CRUZ</t>
  </si>
  <si>
    <t>INSTITUCION EDUCATIVA DEPARTAMENTAL AGROPECUARIA OTILIA MENA ALVAREZ</t>
  </si>
  <si>
    <t>INSTITUCION EDUCATIVA DEPARTAMENTAL JOHN F. KENNEDY</t>
  </si>
  <si>
    <t>INSTITUCION EDUCATIVA DEPARTAMENTAL VICTOR CAMARGO ALVAREZ</t>
  </si>
  <si>
    <t>INSTITUCION EDUCATIVA TECNICA DEPARTAMENTAL DE GERMANIA</t>
  </si>
  <si>
    <t>INSTITUCION EDUCATIVA DEPARTAMENTAL RURAL NUESTRA SEÑORA DEL ROSARIO</t>
  </si>
  <si>
    <t>INSTITUCION EDUCATIVA DEPARTAMENTAL SAGRADO CORAZON DE JESUS</t>
  </si>
  <si>
    <t>INSTITUCION EDUCATIVA DEPARTAMENTAL LOMA DEL BALSAMO</t>
  </si>
  <si>
    <t>INSTITUCION EDUCATIVA DEPARTAMENTAL SABANAS</t>
  </si>
  <si>
    <t>INSTITUCION EDUCATIVA DEPARTAMENTAL TOMAS HERRERA CANTILLO</t>
  </si>
  <si>
    <t>INSTITUCION EDUCATIVA TECNICA DEPARTAMENTAL SAN JUDAS TADEO</t>
  </si>
  <si>
    <t>INSTITUCION EDUCATIVA DEPARTAMENTAL OSCAR PISCIOTTI NUMA</t>
  </si>
  <si>
    <t>INSTITUCION EDUCATIVA DEPARTAMENTAL RURAL SANTA MARIA</t>
  </si>
  <si>
    <t>INSTITUCION EDUCATIVA DEPARTAMENTAL RURAL SAGRADO CORAZON DE JESUS</t>
  </si>
  <si>
    <t>INSTITUCION EDUCATIVA DEPARTAMENTAL RURAL SAN PEDRO APOSTOL LAS FLORES</t>
  </si>
  <si>
    <t>INSTITUCION EDUCATIVA DEPARTAMENTAL AGROPECUARIA NUESTRA SEÑORA DE LAS MERCEDES</t>
  </si>
  <si>
    <t>INSTITUCION EDUCATIVA DEPARTAMENTAL CIENAGUETA</t>
  </si>
  <si>
    <t>INSTITUCION EDUCATIVA DEPARTAMENTAL JUAN MANUEL RUDAS</t>
  </si>
  <si>
    <t>INSTITUCION EDUCATIVA DEPARTAMENTAL GERARDO VALENCIA CANO</t>
  </si>
  <si>
    <t>INSTITUCION EDUCATIVA TECNICO DEPARTAMENTAL DE CABRERA</t>
  </si>
  <si>
    <t>INSTITUCION EDUCATIVA DEPARTAMENTAL 23 DE FEBRERO</t>
  </si>
  <si>
    <t>INSTITUCION ETNOEDUCATIVA DEPARTAMENTAL RURAL GUILLERMO ALVAREZ</t>
  </si>
  <si>
    <t>INSTITUCION EDUCATIVA DEPARTAMENTAL EL HORNO</t>
  </si>
  <si>
    <t>INSTITUCION EDUCATIVA DEPARTAMENTAL ANAXIMENES TORRES OSPINO</t>
  </si>
  <si>
    <t>INSTITUCION EDUCATIVA DEPARTAMENTAL RAFAEL NUÑEZ</t>
  </si>
  <si>
    <t>INSTITUCION EDUCATIVA DEPARTAMENTAL DE BASICA Y MEDIA DE CONCORDIA</t>
  </si>
  <si>
    <t>INSTITUCION EDUCATIVA DEPARTAMENTAL SAN JOSE DE KENNEDY</t>
  </si>
  <si>
    <t>INSTITUCION EDUCATIVA TECNICA DEPARTAMENTAL JUANA ARIAS DE BENAVIDES</t>
  </si>
  <si>
    <t>INSTITUCION EDUCATIVA DEPARTAMENTAL SIERRA NEVADA DE SANTA MARTA</t>
  </si>
  <si>
    <t>INSTITUCION EDUCATIVA DEPARTAMENTAL RURAL MARIA AUXILIADORA</t>
  </si>
  <si>
    <t>INSTITUCION EDUCATIVA DEPARTAMENTAL LICEO PIVIJAY</t>
  </si>
  <si>
    <t>INSTITUCION EDUCATIVA DEPARTAMENTAL TERCERA MIXTA</t>
  </si>
  <si>
    <t>INSTITUCION EDUCATIVA DEPARTAMENTAL RURAL SAN VALENTIN</t>
  </si>
  <si>
    <t>INSTITUCION EDUCATIVA DEPARTAMENTAL RODRIGO VIVES DE ANDREIS</t>
  </si>
  <si>
    <t>INSTITUCION EDUCATIVA DEPARTAMENTAL SIMON BOLIVAR</t>
  </si>
  <si>
    <t>INSTITUCION ETNOEDUCATIVA DEPARTAMENTAL JOSE BENITO VIVES DE ANDREIS</t>
  </si>
  <si>
    <t>INSTITUCION EDUCATIVA DEPARTAMENTAL ETNOEDUCATIVA SANTA ROSALIA</t>
  </si>
  <si>
    <t>INSTITUCION EDUCATIVA DEPARTAMENTAL BIENVENIDO RODRIGUEZ</t>
  </si>
  <si>
    <t>SABANAS DE SAN ANGEL</t>
  </si>
  <si>
    <t>INSTITUCION EDUCATIVA DEPARTAMENTAL LA CANDELARIA</t>
  </si>
  <si>
    <t>INSTITUCION EDUCATIVA DEPARTAMENTAL ANUAR RIVERA JATTAR</t>
  </si>
  <si>
    <t>INSTITUCION EDUCATIVA DEPARTAMENTAL ARMANDO ESTRADA FLOREZ</t>
  </si>
  <si>
    <t>INSTITUCION EDUCATIVA DEPARTAMENTAL PEDRO DE HEREDIA</t>
  </si>
  <si>
    <t>INSTITUCION EDUCATIVA DEPARTAMENTAL DE RICAURTE</t>
  </si>
  <si>
    <t>CERRO SAN ANTONIO</t>
  </si>
  <si>
    <t>INSTITUCION EDUCATIVA DEPARTAMENTAL DE BASICA Y MEDIA SAN ANTONIO</t>
  </si>
  <si>
    <t>INSTITUCION EDUCATIVA DEPARTAMENTAL RURAL LUIS MILLAN VARGAS</t>
  </si>
  <si>
    <t>INSTITUCION EDUCATIVA DEPARTAMENTAL JOSE BENITO BARROS PALOMINO</t>
  </si>
  <si>
    <t>INSTITUCION EDUCATIVA DEPARTAMENTAL FOSSY MARCOS MARIA</t>
  </si>
  <si>
    <t>INSTITUCION EDUCATIVA TECNICA DEPARTAMENTAL DE PINTO GILMA ROYERO SOLANO</t>
  </si>
  <si>
    <t>INSTITUCION EDUCATIVA TECNICA DEPARTAMENTAL MARIA ALFARO DE OSPINO</t>
  </si>
  <si>
    <t>INSTITUCION EDUCATIVA DEPARTAMENTAL FUNDACION</t>
  </si>
  <si>
    <t>INSTITUCION EDUCATIVA DEPARTAMENTAL CERRO BLANCO</t>
  </si>
  <si>
    <t>INSTITUCION EDUCATIVA DEPARTAMENTAL RURAL ENRIQUE QUINTERO JAIMES</t>
  </si>
  <si>
    <t>INSTITUCION ETNOEDUCATIVA DEPARTAMENTAL MITSILOU CAMPBELL</t>
  </si>
  <si>
    <t>INSTITUCION EDUCATIVA DEPARTAMENTAL TECNICA AGROPECUARIA BENJAMIN HERRERA</t>
  </si>
  <si>
    <t>INSTITUCION EDUCATIVA DEPARTAMENTAL DAGOBERTO OROZCO BORJA</t>
  </si>
  <si>
    <t>INSTITUCION EDUCATIVA DEPARTAMENTAL RURAL DE PALMIRA</t>
  </si>
  <si>
    <t>INSTITUCION EDUCATIVA DEPARTAMENTAL LICEO ARIGUANI</t>
  </si>
  <si>
    <t>INSTITUCION EDUCATIVA DEPARTAMENTAL EUCLIDES LIZARAZO</t>
  </si>
  <si>
    <t>INSTITUCION EDUCATIVA DEPARTAMENTAL SAN JUAN  BAUTISTA</t>
  </si>
  <si>
    <t>INSTITUCION EDUCATIVA DEPARTAMENTAL REAL DEL OBISPO</t>
  </si>
  <si>
    <t>INSTITUCION EDUCATIVA DEPARTAMENTAL LAS MERCEDES</t>
  </si>
  <si>
    <t>INSTITUCION ETNOEDUCATIVA DEPARTAMENTAL HUMBERTO VELAZQUEZ GARCIA</t>
  </si>
  <si>
    <t>INSTITUCION EDUCATIVA DEPARTAMENTAL JOSE DE LA PAZ VANEGAS ORTIZ</t>
  </si>
  <si>
    <t>INSTITUCION EDUCATIVA DEPARTAMENTAL NICOLAS MEJIA MENDEZ</t>
  </si>
  <si>
    <t>INSTITUCION EDUCATIVA TECNICA DEPARTAMENTAL AGROAMBIENTAL SAN JOSE</t>
  </si>
  <si>
    <t>INSTITUCION EDUCATIVA DEPARTAMENTAL DE BOMBA</t>
  </si>
  <si>
    <t>INSTITUCION EDUCATIVA DEPARTAMENTAL ARCESIO CALIZ AMADOR</t>
  </si>
  <si>
    <t>INSTITUCION EDUCATIVA DEPARTAMENTAL AGOPECUARIA JUAN FRANCISCO OSPINA</t>
  </si>
  <si>
    <t>INSTITUCION EDUCATIVA DEPARTAMENTAL AGRICOLA DEL PIÑON</t>
  </si>
  <si>
    <t>INSTITUCION EDUCATIVA TECNICA DEPARTAMENTAL RAFAEL JIMENEZ ALTAHONA</t>
  </si>
  <si>
    <t>INSTITUCION EDUCATIVA DEPARTAMENTAL ALFONSO LOPEZ</t>
  </si>
  <si>
    <t>INSTITUCION EDUCATIVA DEPARTAMENTAL CELINDA MEJIA LOPEZ</t>
  </si>
  <si>
    <t>INSTITUCION EDUCATIVA DEPARTAMENTAL ANTONIO BRUJES CARMONA</t>
  </si>
  <si>
    <t>INSTITUCION EDUCATIVA DEPARTAMENTAL RURAL CANTAGALLAR</t>
  </si>
  <si>
    <t>INSTITUCION EDUCATIVA DEPARTAMENTAL CIUDAD PERDIDA</t>
  </si>
  <si>
    <t>INSTITUCION EDUCATIVA DEPARTAMENTAL DE BASICA Y MEDIA SANTA CRUZ DE BALSAMO</t>
  </si>
  <si>
    <t>INSTITUCION EDUCATIVA DEPARTAMENTAL NESTOR RANGEL ALFARO</t>
  </si>
  <si>
    <t>INSTITUCION EDUCATIVA TECNICO DEPARTAMENTAL SIMON BOLIVAR</t>
  </si>
  <si>
    <t>INSTITUCION EDUCATIVA DEPARTAMENTAL MANUEL SALVADOR MEZA CAMARGO</t>
  </si>
  <si>
    <t>INSTITUCION EDUCATIVA DEPARTAMENTAL DE LA PACHA</t>
  </si>
  <si>
    <t>INSTITUCION EDUCATIVA DEPARTAMENTAL LORENCITA VILLEGAS DE SANTOS</t>
  </si>
  <si>
    <t>INSTITUCION EDUCATIVA DEPARTAMENTAL PIJIÑO DEL CARMEN</t>
  </si>
  <si>
    <t>INSTITUCION EDUCATIVA DEPARTAMENTAL AGROPECUARIA URBANO MOLINA CASTRO</t>
  </si>
  <si>
    <t>INSTITUCION EDUCATIVA ETNOEDUCATIVA DEPARTAMENTAL TUCURINCA</t>
  </si>
  <si>
    <t>INSTITUCION EDUCATIVA DEPARTAMENTAL RURAL DE PALERMO</t>
  </si>
  <si>
    <t>INSTITUCION ETNOEDUCATIVA DEPARTAMENTAL AGROPECUARIA ROSA CORTINA HERNANDEZ</t>
  </si>
  <si>
    <t>INSTITUCION EDUCATIVA DEPARTAMENTAL ELVIA VIZCAINO DE TODARO</t>
  </si>
  <si>
    <t>INSTITUCION ETNOEDUCATIVA DEPARTAMENTAL ETTE ENNAKA</t>
  </si>
  <si>
    <t>SALAMINA</t>
  </si>
  <si>
    <t>INSTITUCION EDUCATIVA DEPARTAMENTAL DE SALAMINA</t>
  </si>
  <si>
    <t>INSTITUCION ETNOEDUCATIVA DEPARTAMENTAL DE SOPLADOR</t>
  </si>
  <si>
    <t>INSTITUCION EDUCATIVA DEPARTAMENTAL RURAL TASAJERA</t>
  </si>
  <si>
    <t>INSTITUCION EDUCATIVA TECNICO DEPARTAMENTAL GABRIEL ESCOBAR BALLESTAS</t>
  </si>
  <si>
    <t>INSTITUCION EDUCATIVA DEPARTAMENTAL ALBERTO CABALLERO DE MONTE RUBIO</t>
  </si>
  <si>
    <t>INSTITUCION EDUCATIVA DEPARTAMENTAL GABRIEL GARCIA MARQUEZ DE ARACATACA</t>
  </si>
  <si>
    <t>INSTITUCION EDUCATIVA DEPARTAMENTAL PESTALOZZI</t>
  </si>
  <si>
    <t>INSTITUCION EDUCATIVA DEPARTAMENTAL RURAL DE NIÑAS ISLA DEL ROSARIO</t>
  </si>
  <si>
    <t>INSTITUCION EDUCATIVA DEPARTAMENTAL DE TRONCOSO</t>
  </si>
  <si>
    <t>CENTRO EDUCATIVO DEPARTAMENTAL SAN ANTONIO</t>
  </si>
  <si>
    <t>INSTITUCION EDUCATIVA TÉCNICA DEPARTAMENTAL DE GUAIMARO</t>
  </si>
  <si>
    <t>INSTITUCION EDUCATIVA INDIGENA Y PLURICULTURAL KANKAWARWA</t>
  </si>
  <si>
    <t>INSTITUCION EDUCATIVA DEPARTAMENTAL RURAL DE JANEIRO</t>
  </si>
  <si>
    <t>INSTITUCION EDUCATIVA DEPARTAMENTAL FLORES DE MARIA</t>
  </si>
  <si>
    <t>TOTALES</t>
  </si>
  <si>
    <t>INSTITUCION</t>
  </si>
  <si>
    <t>INSTITUCION EDUCATIVA TECNICA DEPARTAMENTAL LORENCITA VILLEGAS DE SANTOS</t>
  </si>
  <si>
    <t>INSTITUCION ETNOEDUCATIVA DEPARTAMENTAL TECNICA AGROECOLOGICA JOSE DADUL</t>
  </si>
  <si>
    <t>INSTITUCION EDUCATIVA DEPARTAMENTAL TÉCNICA AGROPECUARIA EL BRILLANTE</t>
  </si>
  <si>
    <t>INSTITUCION ETNOEDUCATIVA DEPARTAMENTAL CIUDAD PERDIDA</t>
  </si>
  <si>
    <t>Total general</t>
  </si>
  <si>
    <t>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</si>
</sst>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1" fontId="1" fillId="2" borderId="0" xfId="0" applyNumberFormat="1" applyFont="1" applyFill="1"/>
    <xf numFmtId="9" fontId="0" fillId="0" borderId="0" xfId="0" applyNumberFormat="1"/>
    <xf numFmtId="14" fontId="1" fillId="2" borderId="0" xfId="0" applyNumberFormat="1" applyFont="1" applyFill="1" applyAlignment="1">
      <alignment horizontal="left"/>
    </xf>
    <xf numFmtId="1" fontId="0" fillId="0" borderId="0" xfId="0" applyNumberFormat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9" fontId="0" fillId="0" borderId="0" xfId="0" applyNumberFormat="1" applyAlignment="1">
      <alignment wrapText="1"/>
    </xf>
    <xf numFmtId="0" fontId="2" fillId="0" borderId="0" xfId="0" applyFont="1"/>
    <xf numFmtId="1" fontId="2" fillId="0" borderId="0" xfId="0" applyNumberFormat="1" applyFont="1"/>
  </cellXfs>
  <cellStyles count="1">
    <cellStyle name="Normal" xfId="0" builtinId="0"/>
  </cellStyles>
  <dxfs count="6">
    <dxf>
      <numFmt numFmtId="13" formatCode="0%"/>
    </dxf>
    <dxf>
      <numFmt numFmtId="1" formatCode="0"/>
    </dxf>
    <dxf>
      <numFmt numFmtId="1" formatCode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ficina\SED%20GOBERNACION\cobertura%202026\reportes%202026\avance%20matricula%20general.xlsx" TargetMode="External"/><Relationship Id="rId1" Type="http://schemas.openxmlformats.org/officeDocument/2006/relationships/externalLinkPath" Target="avance%20matricula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vance"/>
      <sheetName val="proyeccion"/>
      <sheetName val="matricula final 2025"/>
      <sheetName val="hoy"/>
      <sheetName val="Hoja2"/>
      <sheetName val="Hoja3"/>
    </sheetNames>
    <sheetDataSet>
      <sheetData sheetId="0"/>
      <sheetData sheetId="1">
        <row r="1">
          <cell r="A1" t="str">
            <v>DANE</v>
          </cell>
          <cell r="C1" t="str">
            <v>Suma de CUPOSOFERTAANOSIG</v>
          </cell>
        </row>
        <row r="2">
          <cell r="A2">
            <v>147053000046</v>
          </cell>
          <cell r="C2">
            <v>2109</v>
          </cell>
        </row>
        <row r="3">
          <cell r="A3">
            <v>147053000151</v>
          </cell>
          <cell r="C3">
            <v>829</v>
          </cell>
        </row>
        <row r="4">
          <cell r="A4">
            <v>147053000488</v>
          </cell>
          <cell r="C4">
            <v>1442</v>
          </cell>
        </row>
        <row r="5">
          <cell r="A5">
            <v>147053001913</v>
          </cell>
          <cell r="C5">
            <v>1599</v>
          </cell>
        </row>
        <row r="6">
          <cell r="A6">
            <v>147058000168</v>
          </cell>
          <cell r="C6">
            <v>2337</v>
          </cell>
        </row>
        <row r="7">
          <cell r="A7">
            <v>147161000109</v>
          </cell>
          <cell r="C7">
            <v>1164</v>
          </cell>
        </row>
        <row r="8">
          <cell r="A8">
            <v>147170000014</v>
          </cell>
          <cell r="C8">
            <v>1528</v>
          </cell>
        </row>
        <row r="9">
          <cell r="A9">
            <v>147170000022</v>
          </cell>
          <cell r="C9">
            <v>2461</v>
          </cell>
        </row>
        <row r="10">
          <cell r="A10">
            <v>147245000252</v>
          </cell>
          <cell r="C10">
            <v>4308</v>
          </cell>
        </row>
        <row r="11">
          <cell r="A11">
            <v>147245000261</v>
          </cell>
          <cell r="C11">
            <v>2186</v>
          </cell>
        </row>
        <row r="12">
          <cell r="A12">
            <v>147245001232</v>
          </cell>
          <cell r="C12">
            <v>2060</v>
          </cell>
        </row>
        <row r="13">
          <cell r="A13">
            <v>147245001941</v>
          </cell>
          <cell r="C13">
            <v>2009</v>
          </cell>
        </row>
        <row r="14">
          <cell r="A14">
            <v>147258000146</v>
          </cell>
          <cell r="C14">
            <v>1403</v>
          </cell>
        </row>
        <row r="15">
          <cell r="A15">
            <v>147268002040</v>
          </cell>
          <cell r="C15">
            <v>1614</v>
          </cell>
        </row>
        <row r="16">
          <cell r="A16">
            <v>147288000094</v>
          </cell>
          <cell r="C16">
            <v>1138</v>
          </cell>
        </row>
        <row r="17">
          <cell r="A17">
            <v>147288000141</v>
          </cell>
          <cell r="C17">
            <v>3173</v>
          </cell>
        </row>
        <row r="18">
          <cell r="A18">
            <v>147288000264</v>
          </cell>
          <cell r="C18">
            <v>2903</v>
          </cell>
        </row>
        <row r="19">
          <cell r="A19">
            <v>147288000833</v>
          </cell>
          <cell r="C19">
            <v>1993</v>
          </cell>
        </row>
        <row r="20">
          <cell r="A20">
            <v>147288010391</v>
          </cell>
          <cell r="C20">
            <v>1700</v>
          </cell>
        </row>
        <row r="21">
          <cell r="A21">
            <v>147318000019</v>
          </cell>
          <cell r="C21">
            <v>1122</v>
          </cell>
        </row>
        <row r="22">
          <cell r="A22">
            <v>147318000027</v>
          </cell>
          <cell r="C22">
            <v>1133</v>
          </cell>
        </row>
        <row r="23">
          <cell r="A23">
            <v>147318000311</v>
          </cell>
          <cell r="C23">
            <v>826</v>
          </cell>
        </row>
        <row r="24">
          <cell r="A24">
            <v>147545001668</v>
          </cell>
          <cell r="C24">
            <v>1711</v>
          </cell>
        </row>
        <row r="25">
          <cell r="A25">
            <v>147551000011</v>
          </cell>
          <cell r="C25">
            <v>1608</v>
          </cell>
        </row>
        <row r="26">
          <cell r="A26">
            <v>147551000410</v>
          </cell>
          <cell r="C26">
            <v>1171</v>
          </cell>
        </row>
        <row r="27">
          <cell r="A27">
            <v>147551000801</v>
          </cell>
          <cell r="C27">
            <v>532</v>
          </cell>
        </row>
        <row r="28">
          <cell r="A28">
            <v>147555000091</v>
          </cell>
          <cell r="C28">
            <v>1781</v>
          </cell>
        </row>
        <row r="29">
          <cell r="A29">
            <v>147555000171</v>
          </cell>
          <cell r="C29">
            <v>765</v>
          </cell>
        </row>
        <row r="30">
          <cell r="A30">
            <v>147555000295</v>
          </cell>
          <cell r="C30">
            <v>3337</v>
          </cell>
        </row>
        <row r="31">
          <cell r="A31">
            <v>147555000627</v>
          </cell>
          <cell r="C31">
            <v>2399</v>
          </cell>
        </row>
        <row r="32">
          <cell r="A32">
            <v>147570000099</v>
          </cell>
          <cell r="C32">
            <v>1856</v>
          </cell>
        </row>
        <row r="33">
          <cell r="A33">
            <v>147605000151</v>
          </cell>
          <cell r="C33">
            <v>1028</v>
          </cell>
        </row>
        <row r="34">
          <cell r="A34">
            <v>147675000060</v>
          </cell>
          <cell r="C34">
            <v>1339</v>
          </cell>
        </row>
        <row r="35">
          <cell r="A35">
            <v>147692000057</v>
          </cell>
          <cell r="C35">
            <v>1044</v>
          </cell>
        </row>
        <row r="36">
          <cell r="A36">
            <v>147692000081</v>
          </cell>
          <cell r="C36">
            <v>1405</v>
          </cell>
        </row>
        <row r="37">
          <cell r="A37">
            <v>147707000156</v>
          </cell>
          <cell r="C37">
            <v>1285</v>
          </cell>
        </row>
        <row r="38">
          <cell r="A38">
            <v>147707001039</v>
          </cell>
          <cell r="C38">
            <v>882</v>
          </cell>
        </row>
        <row r="39">
          <cell r="A39">
            <v>147707001616</v>
          </cell>
          <cell r="C39">
            <v>607</v>
          </cell>
        </row>
        <row r="40">
          <cell r="A40">
            <v>147707001705</v>
          </cell>
          <cell r="C40">
            <v>1804</v>
          </cell>
        </row>
        <row r="41">
          <cell r="A41">
            <v>147745000437</v>
          </cell>
          <cell r="C41">
            <v>3670</v>
          </cell>
        </row>
        <row r="42">
          <cell r="A42">
            <v>147798000081</v>
          </cell>
          <cell r="C42">
            <v>833</v>
          </cell>
        </row>
        <row r="43">
          <cell r="A43">
            <v>147798000099</v>
          </cell>
          <cell r="C43">
            <v>920</v>
          </cell>
        </row>
        <row r="44">
          <cell r="A44">
            <v>247053000032</v>
          </cell>
          <cell r="C44">
            <v>1604</v>
          </cell>
        </row>
        <row r="45">
          <cell r="A45">
            <v>247053000474</v>
          </cell>
          <cell r="C45">
            <v>2243</v>
          </cell>
        </row>
        <row r="46">
          <cell r="A46">
            <v>247053002213</v>
          </cell>
          <cell r="C46">
            <v>617</v>
          </cell>
        </row>
        <row r="47">
          <cell r="A47">
            <v>247058000171</v>
          </cell>
          <cell r="C47">
            <v>313</v>
          </cell>
        </row>
        <row r="48">
          <cell r="A48">
            <v>247058000791</v>
          </cell>
          <cell r="C48">
            <v>490</v>
          </cell>
        </row>
        <row r="49">
          <cell r="A49">
            <v>247058000987</v>
          </cell>
          <cell r="C49">
            <v>1799</v>
          </cell>
        </row>
        <row r="50">
          <cell r="A50">
            <v>247058001045</v>
          </cell>
          <cell r="C50">
            <v>2068</v>
          </cell>
        </row>
        <row r="51">
          <cell r="A51">
            <v>247161000022</v>
          </cell>
          <cell r="C51">
            <v>600</v>
          </cell>
        </row>
        <row r="52">
          <cell r="A52">
            <v>247161000031</v>
          </cell>
          <cell r="C52">
            <v>536</v>
          </cell>
        </row>
        <row r="53">
          <cell r="A53">
            <v>247161000197</v>
          </cell>
          <cell r="C53">
            <v>611</v>
          </cell>
        </row>
        <row r="54">
          <cell r="A54">
            <v>247161000316</v>
          </cell>
          <cell r="C54">
            <v>480</v>
          </cell>
        </row>
        <row r="55">
          <cell r="A55">
            <v>247170000027</v>
          </cell>
          <cell r="C55">
            <v>572</v>
          </cell>
        </row>
        <row r="56">
          <cell r="A56">
            <v>247170000621</v>
          </cell>
          <cell r="C56">
            <v>617</v>
          </cell>
        </row>
        <row r="57">
          <cell r="A57">
            <v>247189000010</v>
          </cell>
          <cell r="C57">
            <v>435</v>
          </cell>
        </row>
        <row r="58">
          <cell r="A58">
            <v>247189000109</v>
          </cell>
          <cell r="C58">
            <v>1004</v>
          </cell>
        </row>
        <row r="59">
          <cell r="A59">
            <v>247189000770</v>
          </cell>
          <cell r="C59">
            <v>703</v>
          </cell>
        </row>
        <row r="60">
          <cell r="A60">
            <v>247189001385</v>
          </cell>
          <cell r="C60">
            <v>653</v>
          </cell>
        </row>
        <row r="61">
          <cell r="A61">
            <v>247189001547</v>
          </cell>
          <cell r="C61">
            <v>2832</v>
          </cell>
        </row>
        <row r="62">
          <cell r="A62">
            <v>247189001911</v>
          </cell>
          <cell r="C62">
            <v>2702</v>
          </cell>
        </row>
        <row r="63">
          <cell r="A63">
            <v>247189002420</v>
          </cell>
          <cell r="C63">
            <v>1624</v>
          </cell>
        </row>
        <row r="64">
          <cell r="A64">
            <v>247189004228</v>
          </cell>
          <cell r="C64">
            <v>1185</v>
          </cell>
        </row>
        <row r="65">
          <cell r="A65">
            <v>247189004341</v>
          </cell>
          <cell r="C65">
            <v>876</v>
          </cell>
        </row>
        <row r="66">
          <cell r="A66">
            <v>247189004546</v>
          </cell>
          <cell r="C66">
            <v>638</v>
          </cell>
        </row>
        <row r="67">
          <cell r="A67">
            <v>247189041948</v>
          </cell>
          <cell r="C67">
            <v>508</v>
          </cell>
        </row>
        <row r="68">
          <cell r="A68">
            <v>247245000176</v>
          </cell>
          <cell r="C68">
            <v>418</v>
          </cell>
        </row>
        <row r="69">
          <cell r="A69">
            <v>247245000184</v>
          </cell>
          <cell r="C69">
            <v>264</v>
          </cell>
        </row>
        <row r="70">
          <cell r="A70">
            <v>247245000249</v>
          </cell>
          <cell r="C70">
            <v>842</v>
          </cell>
        </row>
        <row r="71">
          <cell r="A71">
            <v>247245000419</v>
          </cell>
          <cell r="C71">
            <v>467</v>
          </cell>
        </row>
        <row r="72">
          <cell r="A72">
            <v>247245000982</v>
          </cell>
          <cell r="C72">
            <v>408</v>
          </cell>
        </row>
        <row r="73">
          <cell r="A73">
            <v>247245001555</v>
          </cell>
          <cell r="C73">
            <v>321</v>
          </cell>
        </row>
        <row r="74">
          <cell r="A74">
            <v>247245001857</v>
          </cell>
          <cell r="C74">
            <v>699</v>
          </cell>
        </row>
        <row r="75">
          <cell r="A75">
            <v>247245001890</v>
          </cell>
          <cell r="C75">
            <v>1195</v>
          </cell>
        </row>
        <row r="76">
          <cell r="A76">
            <v>247245001903</v>
          </cell>
          <cell r="C76">
            <v>297</v>
          </cell>
        </row>
        <row r="77">
          <cell r="A77">
            <v>247245001997</v>
          </cell>
          <cell r="C77">
            <v>565</v>
          </cell>
        </row>
        <row r="78">
          <cell r="A78">
            <v>247245002021</v>
          </cell>
          <cell r="C78">
            <v>386</v>
          </cell>
        </row>
        <row r="79">
          <cell r="A79">
            <v>247258000001</v>
          </cell>
          <cell r="C79">
            <v>670</v>
          </cell>
        </row>
        <row r="80">
          <cell r="A80">
            <v>247258000159</v>
          </cell>
          <cell r="C80">
            <v>484</v>
          </cell>
        </row>
        <row r="81">
          <cell r="A81">
            <v>247258000370</v>
          </cell>
          <cell r="C81">
            <v>1025</v>
          </cell>
        </row>
        <row r="82">
          <cell r="A82">
            <v>247268002052</v>
          </cell>
          <cell r="C82">
            <v>1858</v>
          </cell>
        </row>
        <row r="83">
          <cell r="A83">
            <v>247288000013</v>
          </cell>
          <cell r="C83">
            <v>958</v>
          </cell>
        </row>
        <row r="84">
          <cell r="A84">
            <v>247288000200</v>
          </cell>
          <cell r="C84">
            <v>1370</v>
          </cell>
        </row>
        <row r="85">
          <cell r="A85">
            <v>247288000595</v>
          </cell>
          <cell r="C85">
            <v>962</v>
          </cell>
        </row>
        <row r="86">
          <cell r="A86">
            <v>247288000641</v>
          </cell>
          <cell r="C86">
            <v>1230</v>
          </cell>
        </row>
        <row r="87">
          <cell r="A87">
            <v>247288001168</v>
          </cell>
          <cell r="C87">
            <v>824</v>
          </cell>
        </row>
        <row r="88">
          <cell r="A88">
            <v>247288010761</v>
          </cell>
          <cell r="C88">
            <v>1144</v>
          </cell>
        </row>
        <row r="89">
          <cell r="A89">
            <v>247318000111</v>
          </cell>
          <cell r="C89">
            <v>419</v>
          </cell>
        </row>
        <row r="90">
          <cell r="A90">
            <v>247318000188</v>
          </cell>
          <cell r="C90">
            <v>362</v>
          </cell>
        </row>
        <row r="91">
          <cell r="A91">
            <v>247318000234</v>
          </cell>
          <cell r="C91">
            <v>788</v>
          </cell>
        </row>
        <row r="92">
          <cell r="A92">
            <v>247318000528</v>
          </cell>
          <cell r="C92">
            <v>374</v>
          </cell>
        </row>
        <row r="93">
          <cell r="A93">
            <v>247318000561</v>
          </cell>
          <cell r="C93">
            <v>369</v>
          </cell>
        </row>
        <row r="94">
          <cell r="A94">
            <v>247318000790</v>
          </cell>
          <cell r="C94">
            <v>917</v>
          </cell>
        </row>
        <row r="95">
          <cell r="A95">
            <v>247460000249</v>
          </cell>
          <cell r="C95">
            <v>1805</v>
          </cell>
        </row>
        <row r="96">
          <cell r="A96">
            <v>247541000131</v>
          </cell>
          <cell r="C96">
            <v>244</v>
          </cell>
        </row>
        <row r="97">
          <cell r="A97">
            <v>247541000190</v>
          </cell>
          <cell r="C97">
            <v>298</v>
          </cell>
        </row>
        <row r="98">
          <cell r="A98">
            <v>247541000271</v>
          </cell>
          <cell r="C98">
            <v>1217</v>
          </cell>
        </row>
        <row r="99">
          <cell r="A99">
            <v>247541000343</v>
          </cell>
          <cell r="C99">
            <v>492</v>
          </cell>
        </row>
        <row r="100">
          <cell r="A100">
            <v>247541000360</v>
          </cell>
          <cell r="C100">
            <v>551</v>
          </cell>
        </row>
        <row r="101">
          <cell r="A101">
            <v>247541000408</v>
          </cell>
          <cell r="C101">
            <v>694</v>
          </cell>
        </row>
        <row r="102">
          <cell r="A102">
            <v>247541000475</v>
          </cell>
          <cell r="C102">
            <v>577</v>
          </cell>
        </row>
        <row r="103">
          <cell r="A103">
            <v>247545000071</v>
          </cell>
          <cell r="C103">
            <v>704</v>
          </cell>
        </row>
        <row r="104">
          <cell r="A104">
            <v>247545001701</v>
          </cell>
          <cell r="C104">
            <v>438</v>
          </cell>
        </row>
        <row r="105">
          <cell r="A105">
            <v>247551000317</v>
          </cell>
          <cell r="C105">
            <v>204</v>
          </cell>
        </row>
        <row r="106">
          <cell r="A106">
            <v>247551000392</v>
          </cell>
          <cell r="C106">
            <v>1264</v>
          </cell>
        </row>
        <row r="107">
          <cell r="A107">
            <v>247551001003</v>
          </cell>
          <cell r="C107">
            <v>1044</v>
          </cell>
        </row>
        <row r="108">
          <cell r="A108">
            <v>247551001071</v>
          </cell>
          <cell r="C108">
            <v>1700</v>
          </cell>
        </row>
        <row r="109">
          <cell r="A109">
            <v>247551001178</v>
          </cell>
          <cell r="C109">
            <v>457</v>
          </cell>
        </row>
        <row r="110">
          <cell r="A110">
            <v>247551001224</v>
          </cell>
          <cell r="C110">
            <v>730</v>
          </cell>
        </row>
        <row r="111">
          <cell r="A111">
            <v>247555000001</v>
          </cell>
          <cell r="C111">
            <v>3080</v>
          </cell>
        </row>
        <row r="112">
          <cell r="A112">
            <v>247555002331</v>
          </cell>
          <cell r="C112">
            <v>2731</v>
          </cell>
        </row>
        <row r="113">
          <cell r="A113">
            <v>247555002471</v>
          </cell>
          <cell r="C113">
            <v>1490</v>
          </cell>
        </row>
        <row r="114">
          <cell r="A114">
            <v>247555002624</v>
          </cell>
          <cell r="C114">
            <v>1604</v>
          </cell>
        </row>
        <row r="115">
          <cell r="A115">
            <v>247570000034</v>
          </cell>
          <cell r="C115">
            <v>743</v>
          </cell>
        </row>
        <row r="116">
          <cell r="A116">
            <v>247570000051</v>
          </cell>
          <cell r="C116">
            <v>2014</v>
          </cell>
        </row>
        <row r="117">
          <cell r="A117">
            <v>247570000069</v>
          </cell>
          <cell r="C117">
            <v>913</v>
          </cell>
        </row>
        <row r="118">
          <cell r="A118">
            <v>247570000352</v>
          </cell>
          <cell r="C118">
            <v>529</v>
          </cell>
        </row>
        <row r="119">
          <cell r="A119">
            <v>247605000067</v>
          </cell>
          <cell r="C119">
            <v>547</v>
          </cell>
        </row>
        <row r="120">
          <cell r="A120">
            <v>247660000181</v>
          </cell>
          <cell r="C120">
            <v>758</v>
          </cell>
        </row>
        <row r="121">
          <cell r="A121">
            <v>247692000043</v>
          </cell>
          <cell r="C121">
            <v>216</v>
          </cell>
        </row>
        <row r="122">
          <cell r="A122">
            <v>247692000281</v>
          </cell>
          <cell r="C122">
            <v>398</v>
          </cell>
        </row>
        <row r="123">
          <cell r="A123">
            <v>247692000337</v>
          </cell>
          <cell r="C123">
            <v>552</v>
          </cell>
        </row>
        <row r="124">
          <cell r="A124">
            <v>247692000434</v>
          </cell>
          <cell r="C124">
            <v>734</v>
          </cell>
        </row>
        <row r="125">
          <cell r="A125">
            <v>247692000507</v>
          </cell>
          <cell r="C125">
            <v>584</v>
          </cell>
        </row>
        <row r="126">
          <cell r="A126">
            <v>247692000680</v>
          </cell>
          <cell r="C126">
            <v>581</v>
          </cell>
        </row>
        <row r="127">
          <cell r="A127">
            <v>247703000059</v>
          </cell>
          <cell r="C127">
            <v>666</v>
          </cell>
        </row>
        <row r="128">
          <cell r="A128">
            <v>247703000067</v>
          </cell>
          <cell r="C128">
            <v>946</v>
          </cell>
        </row>
        <row r="129">
          <cell r="A129">
            <v>247703000130</v>
          </cell>
          <cell r="C129">
            <v>365</v>
          </cell>
        </row>
        <row r="130">
          <cell r="A130">
            <v>247703000148</v>
          </cell>
          <cell r="C130">
            <v>544</v>
          </cell>
        </row>
        <row r="131">
          <cell r="A131">
            <v>247707000002</v>
          </cell>
          <cell r="C131">
            <v>448</v>
          </cell>
        </row>
        <row r="132">
          <cell r="A132">
            <v>247707000053</v>
          </cell>
          <cell r="C132">
            <v>715</v>
          </cell>
        </row>
        <row r="133">
          <cell r="A133">
            <v>247707000347</v>
          </cell>
          <cell r="C133">
            <v>304</v>
          </cell>
        </row>
        <row r="134">
          <cell r="A134">
            <v>247707000461</v>
          </cell>
          <cell r="C134">
            <v>252</v>
          </cell>
        </row>
        <row r="135">
          <cell r="A135">
            <v>247707000673</v>
          </cell>
          <cell r="C135">
            <v>614</v>
          </cell>
        </row>
        <row r="136">
          <cell r="A136">
            <v>247707000827</v>
          </cell>
          <cell r="C136">
            <v>684</v>
          </cell>
        </row>
        <row r="137">
          <cell r="A137">
            <v>247707000908</v>
          </cell>
          <cell r="C137">
            <v>200</v>
          </cell>
        </row>
        <row r="138">
          <cell r="A138">
            <v>247707001424</v>
          </cell>
          <cell r="C138">
            <v>1744</v>
          </cell>
        </row>
        <row r="139">
          <cell r="A139">
            <v>247720000011</v>
          </cell>
          <cell r="C139">
            <v>291</v>
          </cell>
        </row>
        <row r="140">
          <cell r="A140">
            <v>247745000181</v>
          </cell>
          <cell r="C140">
            <v>1832</v>
          </cell>
        </row>
        <row r="141">
          <cell r="A141">
            <v>247798000034</v>
          </cell>
          <cell r="C141">
            <v>567</v>
          </cell>
        </row>
        <row r="142">
          <cell r="A142">
            <v>247798000051</v>
          </cell>
          <cell r="C142">
            <v>308</v>
          </cell>
        </row>
        <row r="143">
          <cell r="A143">
            <v>247798000077</v>
          </cell>
          <cell r="C143">
            <v>353</v>
          </cell>
        </row>
        <row r="144">
          <cell r="A144">
            <v>247798000662</v>
          </cell>
          <cell r="C144">
            <v>781</v>
          </cell>
        </row>
        <row r="145">
          <cell r="A145">
            <v>247980000066</v>
          </cell>
          <cell r="C145">
            <v>444</v>
          </cell>
        </row>
        <row r="146">
          <cell r="A146">
            <v>247980000104</v>
          </cell>
          <cell r="C146">
            <v>1589</v>
          </cell>
        </row>
        <row r="147">
          <cell r="A147">
            <v>347058000426</v>
          </cell>
          <cell r="C147">
            <v>2687</v>
          </cell>
        </row>
        <row r="148">
          <cell r="A148">
            <v>347288000352</v>
          </cell>
          <cell r="C148">
            <v>1305</v>
          </cell>
        </row>
        <row r="149">
          <cell r="A149">
            <v>347551000052</v>
          </cell>
          <cell r="C149">
            <v>853</v>
          </cell>
        </row>
        <row r="150">
          <cell r="A150">
            <v>347675000115</v>
          </cell>
          <cell r="C150">
            <v>540</v>
          </cell>
        </row>
        <row r="151">
          <cell r="A151">
            <v>447189001279</v>
          </cell>
          <cell r="C151">
            <v>2426</v>
          </cell>
        </row>
        <row r="152">
          <cell r="A152">
            <v>447189002097</v>
          </cell>
          <cell r="C152">
            <v>849</v>
          </cell>
        </row>
        <row r="153">
          <cell r="A153">
            <v>447703000180</v>
          </cell>
          <cell r="C153">
            <v>679</v>
          </cell>
        </row>
        <row r="154">
          <cell r="A154">
            <v>447798000327</v>
          </cell>
          <cell r="C154">
            <v>823</v>
          </cell>
        </row>
        <row r="155">
          <cell r="A155" t="str">
            <v>Total general</v>
          </cell>
          <cell r="C155">
            <v>170042</v>
          </cell>
        </row>
      </sheetData>
      <sheetData sheetId="2">
        <row r="1">
          <cell r="B1" t="str">
            <v>DANE</v>
          </cell>
          <cell r="D1" t="str">
            <v>Cuenta de PER_ID</v>
          </cell>
        </row>
        <row r="2">
          <cell r="B2">
            <v>247288000200</v>
          </cell>
          <cell r="D2">
            <v>1362</v>
          </cell>
        </row>
        <row r="3">
          <cell r="B3">
            <v>247288000595</v>
          </cell>
          <cell r="D3">
            <v>980</v>
          </cell>
        </row>
        <row r="4">
          <cell r="B4">
            <v>247288000641</v>
          </cell>
          <cell r="D4">
            <v>1205</v>
          </cell>
        </row>
        <row r="5">
          <cell r="B5">
            <v>147053000046</v>
          </cell>
          <cell r="D5">
            <v>2051</v>
          </cell>
        </row>
        <row r="6">
          <cell r="B6">
            <v>147053000151</v>
          </cell>
          <cell r="D6">
            <v>853</v>
          </cell>
        </row>
        <row r="7">
          <cell r="B7">
            <v>147053000488</v>
          </cell>
          <cell r="D7">
            <v>1384</v>
          </cell>
        </row>
        <row r="8">
          <cell r="B8">
            <v>147053001913</v>
          </cell>
          <cell r="D8">
            <v>1532</v>
          </cell>
        </row>
        <row r="9">
          <cell r="B9">
            <v>247053000032</v>
          </cell>
          <cell r="D9">
            <v>1561</v>
          </cell>
        </row>
        <row r="10">
          <cell r="B10">
            <v>247053002213</v>
          </cell>
          <cell r="D10">
            <v>638</v>
          </cell>
        </row>
        <row r="11">
          <cell r="B11">
            <v>147058000168</v>
          </cell>
          <cell r="D11">
            <v>2322</v>
          </cell>
        </row>
        <row r="12">
          <cell r="B12">
            <v>247058000791</v>
          </cell>
          <cell r="D12">
            <v>486</v>
          </cell>
        </row>
        <row r="13">
          <cell r="B13">
            <v>247058000987</v>
          </cell>
          <cell r="D13">
            <v>1740</v>
          </cell>
        </row>
        <row r="14">
          <cell r="B14">
            <v>347058000426</v>
          </cell>
          <cell r="D14">
            <v>2619</v>
          </cell>
        </row>
        <row r="15">
          <cell r="B15">
            <v>147161000109</v>
          </cell>
          <cell r="D15">
            <v>1194</v>
          </cell>
        </row>
        <row r="16">
          <cell r="B16">
            <v>247161000031</v>
          </cell>
          <cell r="D16">
            <v>573</v>
          </cell>
        </row>
        <row r="17">
          <cell r="B17">
            <v>147170000014</v>
          </cell>
          <cell r="D17">
            <v>1340</v>
          </cell>
        </row>
        <row r="18">
          <cell r="B18">
            <v>147170000022</v>
          </cell>
          <cell r="D18">
            <v>2143</v>
          </cell>
        </row>
        <row r="19">
          <cell r="B19">
            <v>247170000027</v>
          </cell>
          <cell r="D19">
            <v>537</v>
          </cell>
        </row>
        <row r="20">
          <cell r="B20">
            <v>247170000621</v>
          </cell>
          <cell r="D20">
            <v>653</v>
          </cell>
        </row>
        <row r="21">
          <cell r="B21">
            <v>247161000022</v>
          </cell>
          <cell r="D21">
            <v>474</v>
          </cell>
        </row>
        <row r="22">
          <cell r="B22">
            <v>247161000197</v>
          </cell>
          <cell r="D22">
            <v>779</v>
          </cell>
        </row>
        <row r="23">
          <cell r="B23">
            <v>247161000316</v>
          </cell>
          <cell r="D23">
            <v>447</v>
          </cell>
        </row>
        <row r="24">
          <cell r="B24">
            <v>247541000408</v>
          </cell>
          <cell r="D24">
            <v>345</v>
          </cell>
        </row>
        <row r="25">
          <cell r="B25">
            <v>147245000252</v>
          </cell>
          <cell r="D25">
            <v>4288</v>
          </cell>
        </row>
        <row r="26">
          <cell r="B26">
            <v>147245000261</v>
          </cell>
          <cell r="D26">
            <v>2157</v>
          </cell>
        </row>
        <row r="27">
          <cell r="B27">
            <v>147245001232</v>
          </cell>
          <cell r="D27">
            <v>1930</v>
          </cell>
        </row>
        <row r="28">
          <cell r="B28">
            <v>147245001941</v>
          </cell>
          <cell r="D28">
            <v>1910</v>
          </cell>
        </row>
        <row r="29">
          <cell r="B29">
            <v>247245000176</v>
          </cell>
          <cell r="D29">
            <v>405</v>
          </cell>
        </row>
        <row r="30">
          <cell r="B30">
            <v>247245000184</v>
          </cell>
          <cell r="D30">
            <v>274</v>
          </cell>
        </row>
        <row r="31">
          <cell r="B31">
            <v>247245000249</v>
          </cell>
          <cell r="D31">
            <v>812</v>
          </cell>
        </row>
        <row r="32">
          <cell r="B32">
            <v>247245000419</v>
          </cell>
          <cell r="D32">
            <v>474</v>
          </cell>
        </row>
        <row r="33">
          <cell r="B33">
            <v>247245000982</v>
          </cell>
          <cell r="D33">
            <v>400</v>
          </cell>
        </row>
        <row r="34">
          <cell r="B34">
            <v>247245001555</v>
          </cell>
          <cell r="D34">
            <v>361</v>
          </cell>
        </row>
        <row r="35">
          <cell r="B35">
            <v>247245001857</v>
          </cell>
          <cell r="D35">
            <v>666</v>
          </cell>
        </row>
        <row r="36">
          <cell r="B36">
            <v>247245001890</v>
          </cell>
          <cell r="D36">
            <v>1210</v>
          </cell>
        </row>
        <row r="37">
          <cell r="B37">
            <v>247245001903</v>
          </cell>
          <cell r="D37">
            <v>290</v>
          </cell>
        </row>
        <row r="38">
          <cell r="B38">
            <v>247245001997</v>
          </cell>
          <cell r="D38">
            <v>530</v>
          </cell>
        </row>
        <row r="39">
          <cell r="B39">
            <v>247245002021</v>
          </cell>
          <cell r="D39">
            <v>368</v>
          </cell>
        </row>
        <row r="40">
          <cell r="B40">
            <v>147258000146</v>
          </cell>
          <cell r="D40">
            <v>1329</v>
          </cell>
        </row>
        <row r="41">
          <cell r="B41">
            <v>247258000001</v>
          </cell>
          <cell r="D41">
            <v>696</v>
          </cell>
        </row>
        <row r="42">
          <cell r="B42">
            <v>247258000159</v>
          </cell>
          <cell r="D42">
            <v>505</v>
          </cell>
        </row>
        <row r="43">
          <cell r="B43">
            <v>247258000370</v>
          </cell>
          <cell r="D43">
            <v>1045</v>
          </cell>
        </row>
        <row r="44">
          <cell r="B44">
            <v>147268002040</v>
          </cell>
          <cell r="D44">
            <v>1595</v>
          </cell>
        </row>
        <row r="45">
          <cell r="B45">
            <v>247053000474</v>
          </cell>
          <cell r="D45">
            <v>2146</v>
          </cell>
        </row>
        <row r="46">
          <cell r="B46">
            <v>247268002052</v>
          </cell>
          <cell r="D46">
            <v>1731</v>
          </cell>
        </row>
        <row r="47">
          <cell r="B47">
            <v>147288000094</v>
          </cell>
          <cell r="D47">
            <v>1008</v>
          </cell>
        </row>
        <row r="48">
          <cell r="B48">
            <v>147288000141</v>
          </cell>
          <cell r="D48">
            <v>3147</v>
          </cell>
        </row>
        <row r="49">
          <cell r="B49">
            <v>147288000264</v>
          </cell>
          <cell r="D49">
            <v>2500</v>
          </cell>
        </row>
        <row r="50">
          <cell r="B50">
            <v>147288000833</v>
          </cell>
          <cell r="D50">
            <v>1947</v>
          </cell>
        </row>
        <row r="51">
          <cell r="B51">
            <v>147288010391</v>
          </cell>
          <cell r="D51">
            <v>1508</v>
          </cell>
        </row>
        <row r="52">
          <cell r="B52">
            <v>247288000013</v>
          </cell>
          <cell r="D52">
            <v>979</v>
          </cell>
        </row>
        <row r="53">
          <cell r="B53">
            <v>247288001168</v>
          </cell>
          <cell r="D53">
            <v>909</v>
          </cell>
        </row>
        <row r="54">
          <cell r="B54">
            <v>247288010761</v>
          </cell>
          <cell r="D54">
            <v>1193</v>
          </cell>
        </row>
        <row r="55">
          <cell r="B55">
            <v>347288000352</v>
          </cell>
          <cell r="D55">
            <v>1405</v>
          </cell>
        </row>
        <row r="56">
          <cell r="B56">
            <v>147318000019</v>
          </cell>
          <cell r="D56">
            <v>1082</v>
          </cell>
        </row>
        <row r="57">
          <cell r="B57">
            <v>147318000027</v>
          </cell>
          <cell r="D57">
            <v>1150</v>
          </cell>
        </row>
        <row r="58">
          <cell r="B58">
            <v>147318000311</v>
          </cell>
          <cell r="D58">
            <v>862</v>
          </cell>
        </row>
        <row r="59">
          <cell r="B59">
            <v>247318000111</v>
          </cell>
          <cell r="D59">
            <v>417</v>
          </cell>
        </row>
        <row r="60">
          <cell r="B60">
            <v>247318000188</v>
          </cell>
          <cell r="D60">
            <v>355</v>
          </cell>
        </row>
        <row r="61">
          <cell r="B61">
            <v>247318000234</v>
          </cell>
          <cell r="D61">
            <v>778</v>
          </cell>
        </row>
        <row r="62">
          <cell r="B62">
            <v>247318000528</v>
          </cell>
          <cell r="D62">
            <v>378</v>
          </cell>
        </row>
        <row r="63">
          <cell r="B63">
            <v>247318000561</v>
          </cell>
          <cell r="D63">
            <v>361</v>
          </cell>
        </row>
        <row r="64">
          <cell r="B64">
            <v>247318000790</v>
          </cell>
          <cell r="D64">
            <v>885</v>
          </cell>
        </row>
        <row r="65">
          <cell r="B65">
            <v>247460000249</v>
          </cell>
          <cell r="D65">
            <v>1796</v>
          </cell>
        </row>
        <row r="66">
          <cell r="B66">
            <v>247555002331</v>
          </cell>
          <cell r="D66">
            <v>2508</v>
          </cell>
        </row>
        <row r="67">
          <cell r="B67">
            <v>247555002471</v>
          </cell>
          <cell r="D67">
            <v>1450</v>
          </cell>
        </row>
        <row r="68">
          <cell r="B68">
            <v>247541000190</v>
          </cell>
          <cell r="D68">
            <v>299</v>
          </cell>
        </row>
        <row r="69">
          <cell r="B69">
            <v>247541000343</v>
          </cell>
          <cell r="D69">
            <v>446</v>
          </cell>
        </row>
        <row r="70">
          <cell r="B70">
            <v>247541000360</v>
          </cell>
          <cell r="D70">
            <v>543</v>
          </cell>
        </row>
        <row r="71">
          <cell r="B71">
            <v>247541000475</v>
          </cell>
          <cell r="D71">
            <v>565</v>
          </cell>
        </row>
        <row r="72">
          <cell r="B72">
            <v>147545001668</v>
          </cell>
          <cell r="D72">
            <v>1669</v>
          </cell>
        </row>
        <row r="73">
          <cell r="B73">
            <v>147707001616</v>
          </cell>
          <cell r="D73">
            <v>588</v>
          </cell>
        </row>
        <row r="74">
          <cell r="B74">
            <v>247545000071</v>
          </cell>
          <cell r="D74">
            <v>681</v>
          </cell>
        </row>
        <row r="75">
          <cell r="B75">
            <v>247545001701</v>
          </cell>
          <cell r="D75">
            <v>418</v>
          </cell>
        </row>
        <row r="76">
          <cell r="B76">
            <v>247707000002</v>
          </cell>
          <cell r="D76">
            <v>454</v>
          </cell>
        </row>
        <row r="77">
          <cell r="B77">
            <v>147551000011</v>
          </cell>
          <cell r="D77">
            <v>1496</v>
          </cell>
        </row>
        <row r="78">
          <cell r="B78">
            <v>147551000410</v>
          </cell>
          <cell r="D78">
            <v>1175</v>
          </cell>
        </row>
        <row r="79">
          <cell r="B79">
            <v>147551000801</v>
          </cell>
          <cell r="D79">
            <v>513</v>
          </cell>
        </row>
        <row r="80">
          <cell r="B80">
            <v>247551000392</v>
          </cell>
          <cell r="D80">
            <v>1166</v>
          </cell>
        </row>
        <row r="81">
          <cell r="B81">
            <v>247551001003</v>
          </cell>
          <cell r="D81">
            <v>956</v>
          </cell>
        </row>
        <row r="82">
          <cell r="B82">
            <v>247551001178</v>
          </cell>
          <cell r="D82">
            <v>449</v>
          </cell>
        </row>
        <row r="83">
          <cell r="B83">
            <v>247551001224</v>
          </cell>
          <cell r="D83">
            <v>693</v>
          </cell>
        </row>
        <row r="84">
          <cell r="B84">
            <v>347551000052</v>
          </cell>
          <cell r="D84">
            <v>823</v>
          </cell>
        </row>
        <row r="85">
          <cell r="B85">
            <v>147555000091</v>
          </cell>
          <cell r="D85">
            <v>1810</v>
          </cell>
        </row>
        <row r="86">
          <cell r="B86">
            <v>147555000171</v>
          </cell>
          <cell r="D86">
            <v>711</v>
          </cell>
        </row>
        <row r="87">
          <cell r="B87">
            <v>147555000295</v>
          </cell>
          <cell r="D87">
            <v>3281</v>
          </cell>
        </row>
        <row r="88">
          <cell r="B88">
            <v>147555000627</v>
          </cell>
          <cell r="D88">
            <v>2262</v>
          </cell>
        </row>
        <row r="89">
          <cell r="B89">
            <v>247555000001</v>
          </cell>
          <cell r="D89">
            <v>3265</v>
          </cell>
        </row>
        <row r="90">
          <cell r="B90">
            <v>247555002624</v>
          </cell>
          <cell r="D90">
            <v>1648</v>
          </cell>
        </row>
        <row r="91">
          <cell r="B91">
            <v>147570000099</v>
          </cell>
          <cell r="D91">
            <v>1759</v>
          </cell>
        </row>
        <row r="92">
          <cell r="B92">
            <v>247570000034</v>
          </cell>
          <cell r="D92">
            <v>687</v>
          </cell>
        </row>
        <row r="93">
          <cell r="B93">
            <v>247570000051</v>
          </cell>
          <cell r="D93">
            <v>2059</v>
          </cell>
        </row>
        <row r="94">
          <cell r="B94">
            <v>247570000069</v>
          </cell>
          <cell r="D94">
            <v>880</v>
          </cell>
        </row>
        <row r="95">
          <cell r="B95">
            <v>247570000352</v>
          </cell>
          <cell r="D95">
            <v>494</v>
          </cell>
        </row>
        <row r="96">
          <cell r="B96">
            <v>147605000151</v>
          </cell>
          <cell r="D96">
            <v>983</v>
          </cell>
        </row>
        <row r="97">
          <cell r="B97">
            <v>247605000067</v>
          </cell>
          <cell r="D97">
            <v>545</v>
          </cell>
        </row>
        <row r="98">
          <cell r="B98">
            <v>247058000171</v>
          </cell>
          <cell r="D98">
            <v>303</v>
          </cell>
        </row>
        <row r="99">
          <cell r="B99">
            <v>247058001045</v>
          </cell>
          <cell r="D99">
            <v>1920</v>
          </cell>
        </row>
        <row r="100">
          <cell r="B100">
            <v>247551000317</v>
          </cell>
          <cell r="D100">
            <v>221</v>
          </cell>
        </row>
        <row r="101">
          <cell r="B101">
            <v>247551001071</v>
          </cell>
          <cell r="D101">
            <v>1580</v>
          </cell>
        </row>
        <row r="102">
          <cell r="B102">
            <v>247660000181</v>
          </cell>
          <cell r="D102">
            <v>733</v>
          </cell>
        </row>
        <row r="103">
          <cell r="B103">
            <v>147675000060</v>
          </cell>
          <cell r="D103">
            <v>1285</v>
          </cell>
        </row>
        <row r="104">
          <cell r="B104">
            <v>347675000115</v>
          </cell>
          <cell r="D104">
            <v>543</v>
          </cell>
        </row>
        <row r="105">
          <cell r="B105">
            <v>147692000057</v>
          </cell>
          <cell r="D105">
            <v>1067</v>
          </cell>
        </row>
        <row r="106">
          <cell r="B106">
            <v>147692000081</v>
          </cell>
          <cell r="D106">
            <v>1400</v>
          </cell>
        </row>
        <row r="107">
          <cell r="B107">
            <v>247692000043</v>
          </cell>
          <cell r="D107">
            <v>319</v>
          </cell>
        </row>
        <row r="108">
          <cell r="B108">
            <v>247692000281</v>
          </cell>
          <cell r="D108">
            <v>378</v>
          </cell>
        </row>
        <row r="109">
          <cell r="B109">
            <v>247692000337</v>
          </cell>
          <cell r="D109">
            <v>550</v>
          </cell>
        </row>
        <row r="110">
          <cell r="B110">
            <v>247692000434</v>
          </cell>
          <cell r="D110">
            <v>741</v>
          </cell>
        </row>
        <row r="111">
          <cell r="B111">
            <v>247692000507</v>
          </cell>
          <cell r="D111">
            <v>603</v>
          </cell>
        </row>
        <row r="112">
          <cell r="B112">
            <v>247692000680</v>
          </cell>
          <cell r="D112">
            <v>560</v>
          </cell>
        </row>
        <row r="113">
          <cell r="B113">
            <v>247703000059</v>
          </cell>
          <cell r="D113">
            <v>604</v>
          </cell>
        </row>
        <row r="114">
          <cell r="B114">
            <v>247703000067</v>
          </cell>
          <cell r="D114">
            <v>900</v>
          </cell>
        </row>
        <row r="115">
          <cell r="B115">
            <v>247703000130</v>
          </cell>
          <cell r="D115">
            <v>375</v>
          </cell>
        </row>
        <row r="116">
          <cell r="B116">
            <v>247703000148</v>
          </cell>
          <cell r="D116">
            <v>469</v>
          </cell>
        </row>
        <row r="117">
          <cell r="B117">
            <v>447703000180</v>
          </cell>
          <cell r="D117">
            <v>681</v>
          </cell>
        </row>
        <row r="118">
          <cell r="B118">
            <v>147707000156</v>
          </cell>
          <cell r="D118">
            <v>1256</v>
          </cell>
        </row>
        <row r="119">
          <cell r="B119">
            <v>147707001039</v>
          </cell>
          <cell r="D119">
            <v>891</v>
          </cell>
        </row>
        <row r="120">
          <cell r="B120">
            <v>147707001705</v>
          </cell>
          <cell r="D120">
            <v>1837</v>
          </cell>
        </row>
        <row r="121">
          <cell r="B121">
            <v>247707000053</v>
          </cell>
          <cell r="D121">
            <v>550</v>
          </cell>
        </row>
        <row r="122">
          <cell r="B122">
            <v>247707000673</v>
          </cell>
          <cell r="D122">
            <v>557</v>
          </cell>
        </row>
        <row r="123">
          <cell r="B123">
            <v>247707000827</v>
          </cell>
          <cell r="D123">
            <v>620</v>
          </cell>
        </row>
        <row r="124">
          <cell r="B124">
            <v>247707000347</v>
          </cell>
          <cell r="D124">
            <v>301</v>
          </cell>
        </row>
        <row r="125">
          <cell r="B125">
            <v>247707000461</v>
          </cell>
          <cell r="D125">
            <v>256</v>
          </cell>
        </row>
        <row r="126">
          <cell r="B126">
            <v>247707000908</v>
          </cell>
          <cell r="D126">
            <v>180</v>
          </cell>
        </row>
        <row r="127">
          <cell r="B127">
            <v>247707001424</v>
          </cell>
          <cell r="D127">
            <v>1679</v>
          </cell>
        </row>
        <row r="128">
          <cell r="B128">
            <v>247720000011</v>
          </cell>
          <cell r="D128">
            <v>294</v>
          </cell>
        </row>
        <row r="129">
          <cell r="B129">
            <v>147745000437</v>
          </cell>
          <cell r="D129">
            <v>3589</v>
          </cell>
        </row>
        <row r="130">
          <cell r="B130">
            <v>247745000181</v>
          </cell>
          <cell r="D130">
            <v>1696</v>
          </cell>
        </row>
        <row r="131">
          <cell r="B131">
            <v>147798000081</v>
          </cell>
          <cell r="D131">
            <v>881</v>
          </cell>
        </row>
        <row r="132">
          <cell r="B132">
            <v>147798000099</v>
          </cell>
          <cell r="D132">
            <v>862</v>
          </cell>
        </row>
        <row r="133">
          <cell r="B133">
            <v>247798000034</v>
          </cell>
          <cell r="D133">
            <v>551</v>
          </cell>
        </row>
        <row r="134">
          <cell r="B134">
            <v>247798000051</v>
          </cell>
          <cell r="D134">
            <v>306</v>
          </cell>
        </row>
        <row r="135">
          <cell r="B135">
            <v>247798000077</v>
          </cell>
          <cell r="D135">
            <v>357</v>
          </cell>
        </row>
        <row r="136">
          <cell r="B136">
            <v>447798000327</v>
          </cell>
          <cell r="D136">
            <v>683</v>
          </cell>
        </row>
        <row r="137">
          <cell r="B137">
            <v>247541000131</v>
          </cell>
          <cell r="D137">
            <v>255</v>
          </cell>
        </row>
        <row r="138">
          <cell r="B138">
            <v>247541000271</v>
          </cell>
          <cell r="D138">
            <v>1123</v>
          </cell>
        </row>
        <row r="139">
          <cell r="B139">
            <v>247798000662</v>
          </cell>
          <cell r="D139">
            <v>766</v>
          </cell>
        </row>
        <row r="140">
          <cell r="B140">
            <v>247189000010</v>
          </cell>
          <cell r="D140">
            <v>496</v>
          </cell>
        </row>
        <row r="141">
          <cell r="B141">
            <v>247189000109</v>
          </cell>
          <cell r="D141">
            <v>1113</v>
          </cell>
        </row>
        <row r="142">
          <cell r="B142">
            <v>247189000770</v>
          </cell>
          <cell r="D142">
            <v>703</v>
          </cell>
        </row>
        <row r="143">
          <cell r="B143">
            <v>247189001385</v>
          </cell>
          <cell r="D143">
            <v>632</v>
          </cell>
        </row>
        <row r="144">
          <cell r="B144">
            <v>247189001547</v>
          </cell>
          <cell r="D144">
            <v>2816</v>
          </cell>
        </row>
        <row r="145">
          <cell r="B145">
            <v>247189001911</v>
          </cell>
          <cell r="D145">
            <v>2612</v>
          </cell>
        </row>
        <row r="146">
          <cell r="B146">
            <v>247189002420</v>
          </cell>
          <cell r="D146">
            <v>1617</v>
          </cell>
        </row>
        <row r="147">
          <cell r="B147">
            <v>247189004228</v>
          </cell>
          <cell r="D147">
            <v>1141</v>
          </cell>
        </row>
        <row r="148">
          <cell r="B148">
            <v>247189004341</v>
          </cell>
          <cell r="D148">
            <v>803</v>
          </cell>
        </row>
        <row r="149">
          <cell r="B149">
            <v>247189004546</v>
          </cell>
          <cell r="D149">
            <v>613</v>
          </cell>
        </row>
        <row r="150">
          <cell r="B150">
            <v>247189041948</v>
          </cell>
          <cell r="D150">
            <v>497</v>
          </cell>
        </row>
        <row r="151">
          <cell r="B151">
            <v>247980000066</v>
          </cell>
          <cell r="D151">
            <v>424</v>
          </cell>
        </row>
        <row r="152">
          <cell r="B152">
            <v>247980000104</v>
          </cell>
          <cell r="D152">
            <v>1546</v>
          </cell>
        </row>
        <row r="153">
          <cell r="B153">
            <v>447189001279</v>
          </cell>
          <cell r="D153">
            <v>2327</v>
          </cell>
        </row>
        <row r="154">
          <cell r="B154">
            <v>447189002097</v>
          </cell>
          <cell r="D154">
            <v>853</v>
          </cell>
        </row>
        <row r="155">
          <cell r="D155">
            <v>165191</v>
          </cell>
        </row>
      </sheetData>
      <sheetData sheetId="3">
        <row r="1">
          <cell r="B1" t="str">
            <v>DANE</v>
          </cell>
          <cell r="D1" t="str">
            <v>Cuenta de PER_ID</v>
          </cell>
        </row>
        <row r="2">
          <cell r="B2">
            <v>247288000200</v>
          </cell>
          <cell r="D2">
            <v>1116</v>
          </cell>
        </row>
        <row r="3">
          <cell r="B3">
            <v>247288000595</v>
          </cell>
          <cell r="D3">
            <v>947</v>
          </cell>
        </row>
        <row r="4">
          <cell r="B4">
            <v>247288000641</v>
          </cell>
          <cell r="D4">
            <v>1268</v>
          </cell>
        </row>
        <row r="5">
          <cell r="B5">
            <v>147053000046</v>
          </cell>
          <cell r="D5">
            <v>2013</v>
          </cell>
        </row>
        <row r="6">
          <cell r="B6">
            <v>147053000151</v>
          </cell>
          <cell r="D6">
            <v>803</v>
          </cell>
        </row>
        <row r="7">
          <cell r="B7">
            <v>147053000488</v>
          </cell>
          <cell r="D7">
            <v>1406</v>
          </cell>
        </row>
        <row r="8">
          <cell r="B8">
            <v>147053001913</v>
          </cell>
          <cell r="D8">
            <v>1509</v>
          </cell>
        </row>
        <row r="9">
          <cell r="B9">
            <v>247053000032</v>
          </cell>
          <cell r="D9">
            <v>1311</v>
          </cell>
        </row>
        <row r="10">
          <cell r="B10">
            <v>247053002213</v>
          </cell>
          <cell r="D10">
            <v>601</v>
          </cell>
        </row>
        <row r="11">
          <cell r="B11">
            <v>147058000168</v>
          </cell>
          <cell r="D11">
            <v>2222</v>
          </cell>
        </row>
        <row r="12">
          <cell r="B12">
            <v>247058000791</v>
          </cell>
          <cell r="D12">
            <v>417</v>
          </cell>
        </row>
        <row r="13">
          <cell r="B13">
            <v>247058000987</v>
          </cell>
          <cell r="D13">
            <v>1597</v>
          </cell>
        </row>
        <row r="14">
          <cell r="B14">
            <v>347058000426</v>
          </cell>
          <cell r="D14">
            <v>2509</v>
          </cell>
        </row>
        <row r="15">
          <cell r="B15">
            <v>147161000109</v>
          </cell>
          <cell r="D15">
            <v>1109</v>
          </cell>
        </row>
        <row r="16">
          <cell r="B16">
            <v>247161000031</v>
          </cell>
          <cell r="D16">
            <v>581</v>
          </cell>
        </row>
        <row r="17">
          <cell r="B17">
            <v>147170000014</v>
          </cell>
          <cell r="D17">
            <v>1253</v>
          </cell>
        </row>
        <row r="18">
          <cell r="B18">
            <v>147170000022</v>
          </cell>
          <cell r="D18">
            <v>2194</v>
          </cell>
        </row>
        <row r="19">
          <cell r="B19">
            <v>247170000027</v>
          </cell>
          <cell r="D19">
            <v>500</v>
          </cell>
        </row>
        <row r="20">
          <cell r="B20">
            <v>247170000621</v>
          </cell>
          <cell r="D20">
            <v>591</v>
          </cell>
        </row>
        <row r="21">
          <cell r="B21">
            <v>247161000022</v>
          </cell>
          <cell r="D21">
            <v>477</v>
          </cell>
        </row>
        <row r="22">
          <cell r="B22">
            <v>247161000197</v>
          </cell>
          <cell r="D22">
            <v>746</v>
          </cell>
        </row>
        <row r="23">
          <cell r="B23">
            <v>247161000316</v>
          </cell>
          <cell r="D23">
            <v>145</v>
          </cell>
        </row>
        <row r="24">
          <cell r="B24">
            <v>247541000408</v>
          </cell>
          <cell r="D24">
            <v>315</v>
          </cell>
        </row>
        <row r="25">
          <cell r="B25">
            <v>147245000252</v>
          </cell>
          <cell r="D25">
            <v>4153</v>
          </cell>
        </row>
        <row r="26">
          <cell r="B26">
            <v>147245000261</v>
          </cell>
          <cell r="D26">
            <v>2131</v>
          </cell>
        </row>
        <row r="27">
          <cell r="B27">
            <v>147245001232</v>
          </cell>
          <cell r="D27">
            <v>1804</v>
          </cell>
        </row>
        <row r="28">
          <cell r="B28">
            <v>147245001941</v>
          </cell>
          <cell r="D28">
            <v>1855</v>
          </cell>
        </row>
        <row r="29">
          <cell r="B29">
            <v>247245000176</v>
          </cell>
          <cell r="D29">
            <v>401</v>
          </cell>
        </row>
        <row r="30">
          <cell r="B30">
            <v>247245000184</v>
          </cell>
          <cell r="D30">
            <v>280</v>
          </cell>
        </row>
        <row r="31">
          <cell r="B31">
            <v>247245000249</v>
          </cell>
          <cell r="D31">
            <v>693</v>
          </cell>
        </row>
        <row r="32">
          <cell r="B32">
            <v>247245000419</v>
          </cell>
          <cell r="D32">
            <v>388</v>
          </cell>
        </row>
        <row r="33">
          <cell r="B33">
            <v>247245000982</v>
          </cell>
          <cell r="D33">
            <v>414</v>
          </cell>
        </row>
        <row r="34">
          <cell r="B34">
            <v>247245001555</v>
          </cell>
          <cell r="D34">
            <v>247</v>
          </cell>
        </row>
        <row r="35">
          <cell r="B35">
            <v>247245001857</v>
          </cell>
          <cell r="D35">
            <v>658</v>
          </cell>
        </row>
        <row r="36">
          <cell r="B36">
            <v>247245001890</v>
          </cell>
          <cell r="D36">
            <v>1138</v>
          </cell>
        </row>
        <row r="37">
          <cell r="B37">
            <v>247245001903</v>
          </cell>
          <cell r="D37">
            <v>319</v>
          </cell>
        </row>
        <row r="38">
          <cell r="B38">
            <v>247245001997</v>
          </cell>
          <cell r="D38">
            <v>521</v>
          </cell>
        </row>
        <row r="39">
          <cell r="B39">
            <v>247245002021</v>
          </cell>
          <cell r="D39">
            <v>313</v>
          </cell>
        </row>
        <row r="40">
          <cell r="B40">
            <v>147258000146</v>
          </cell>
          <cell r="D40">
            <v>1330</v>
          </cell>
        </row>
        <row r="41">
          <cell r="B41">
            <v>247258000001</v>
          </cell>
          <cell r="D41">
            <v>689</v>
          </cell>
        </row>
        <row r="42">
          <cell r="B42">
            <v>247258000159</v>
          </cell>
          <cell r="D42">
            <v>482</v>
          </cell>
        </row>
        <row r="43">
          <cell r="B43">
            <v>247258000370</v>
          </cell>
          <cell r="D43">
            <v>948</v>
          </cell>
        </row>
        <row r="44">
          <cell r="B44">
            <v>147268002040</v>
          </cell>
          <cell r="D44">
            <v>1527</v>
          </cell>
        </row>
        <row r="45">
          <cell r="B45">
            <v>247053000474</v>
          </cell>
          <cell r="D45">
            <v>2143</v>
          </cell>
        </row>
        <row r="46">
          <cell r="B46">
            <v>247268002052</v>
          </cell>
          <cell r="D46">
            <v>1706</v>
          </cell>
        </row>
        <row r="47">
          <cell r="B47">
            <v>147288000094</v>
          </cell>
          <cell r="D47">
            <v>1028</v>
          </cell>
        </row>
        <row r="48">
          <cell r="B48">
            <v>147288000141</v>
          </cell>
          <cell r="D48">
            <v>3019</v>
          </cell>
        </row>
        <row r="49">
          <cell r="B49">
            <v>147288000264</v>
          </cell>
          <cell r="D49">
            <v>2573</v>
          </cell>
        </row>
        <row r="50">
          <cell r="B50">
            <v>147288000833</v>
          </cell>
          <cell r="D50">
            <v>1862</v>
          </cell>
        </row>
        <row r="51">
          <cell r="B51">
            <v>147288010391</v>
          </cell>
          <cell r="D51">
            <v>1432</v>
          </cell>
        </row>
        <row r="52">
          <cell r="B52">
            <v>247288000013</v>
          </cell>
          <cell r="D52">
            <v>732</v>
          </cell>
        </row>
        <row r="53">
          <cell r="B53">
            <v>247288001168</v>
          </cell>
          <cell r="D53">
            <v>905</v>
          </cell>
        </row>
        <row r="54">
          <cell r="B54">
            <v>247288010761</v>
          </cell>
          <cell r="D54">
            <v>1170</v>
          </cell>
        </row>
        <row r="55">
          <cell r="B55">
            <v>347288000352</v>
          </cell>
          <cell r="D55">
            <v>1107</v>
          </cell>
        </row>
        <row r="56">
          <cell r="B56">
            <v>147318000019</v>
          </cell>
          <cell r="D56">
            <v>1085</v>
          </cell>
        </row>
        <row r="57">
          <cell r="B57">
            <v>147318000027</v>
          </cell>
          <cell r="D57">
            <v>1033</v>
          </cell>
        </row>
        <row r="58">
          <cell r="B58">
            <v>147318000311</v>
          </cell>
          <cell r="D58">
            <v>833</v>
          </cell>
        </row>
        <row r="59">
          <cell r="B59">
            <v>247318000111</v>
          </cell>
          <cell r="D59">
            <v>403</v>
          </cell>
        </row>
        <row r="60">
          <cell r="B60">
            <v>247318000188</v>
          </cell>
          <cell r="D60">
            <v>337</v>
          </cell>
        </row>
        <row r="61">
          <cell r="B61">
            <v>247318000234</v>
          </cell>
          <cell r="D61">
            <v>702</v>
          </cell>
        </row>
        <row r="62">
          <cell r="B62">
            <v>247318000528</v>
          </cell>
          <cell r="D62">
            <v>392</v>
          </cell>
        </row>
        <row r="63">
          <cell r="B63">
            <v>247318000561</v>
          </cell>
          <cell r="D63">
            <v>357</v>
          </cell>
        </row>
        <row r="64">
          <cell r="B64">
            <v>247318000790</v>
          </cell>
          <cell r="D64">
            <v>843</v>
          </cell>
        </row>
        <row r="65">
          <cell r="B65">
            <v>247460000249</v>
          </cell>
          <cell r="D65">
            <v>1713</v>
          </cell>
        </row>
        <row r="66">
          <cell r="B66">
            <v>247555002331</v>
          </cell>
          <cell r="D66">
            <v>2400</v>
          </cell>
        </row>
        <row r="67">
          <cell r="B67">
            <v>247555002471</v>
          </cell>
          <cell r="D67">
            <v>1462</v>
          </cell>
        </row>
        <row r="68">
          <cell r="B68">
            <v>247541000190</v>
          </cell>
          <cell r="D68">
            <v>320</v>
          </cell>
        </row>
        <row r="69">
          <cell r="B69">
            <v>247541000343</v>
          </cell>
          <cell r="D69">
            <v>455</v>
          </cell>
        </row>
        <row r="70">
          <cell r="B70">
            <v>247541000360</v>
          </cell>
          <cell r="D70">
            <v>549</v>
          </cell>
        </row>
        <row r="71">
          <cell r="B71">
            <v>247541000475</v>
          </cell>
          <cell r="D71">
            <v>556</v>
          </cell>
        </row>
        <row r="72">
          <cell r="B72">
            <v>147545001668</v>
          </cell>
          <cell r="D72">
            <v>1718</v>
          </cell>
        </row>
        <row r="73">
          <cell r="B73">
            <v>147707001616</v>
          </cell>
          <cell r="D73">
            <v>526</v>
          </cell>
        </row>
        <row r="74">
          <cell r="B74">
            <v>247545000071</v>
          </cell>
          <cell r="D74">
            <v>657</v>
          </cell>
        </row>
        <row r="75">
          <cell r="B75">
            <v>247545001701</v>
          </cell>
          <cell r="D75">
            <v>376</v>
          </cell>
        </row>
        <row r="76">
          <cell r="B76">
            <v>247707000002</v>
          </cell>
          <cell r="D76">
            <v>438</v>
          </cell>
        </row>
        <row r="77">
          <cell r="B77">
            <v>147551000011</v>
          </cell>
          <cell r="D77">
            <v>1492</v>
          </cell>
        </row>
        <row r="78">
          <cell r="B78">
            <v>147551000410</v>
          </cell>
          <cell r="D78">
            <v>1075</v>
          </cell>
        </row>
        <row r="79">
          <cell r="B79">
            <v>147551000801</v>
          </cell>
          <cell r="D79">
            <v>473</v>
          </cell>
        </row>
        <row r="80">
          <cell r="B80">
            <v>247551000392</v>
          </cell>
          <cell r="D80">
            <v>1136</v>
          </cell>
        </row>
        <row r="81">
          <cell r="B81">
            <v>247551001003</v>
          </cell>
          <cell r="D81">
            <v>922</v>
          </cell>
        </row>
        <row r="82">
          <cell r="B82">
            <v>247551001178</v>
          </cell>
          <cell r="D82">
            <v>419</v>
          </cell>
        </row>
        <row r="83">
          <cell r="B83">
            <v>247551001224</v>
          </cell>
          <cell r="D83">
            <v>691</v>
          </cell>
        </row>
        <row r="84">
          <cell r="B84">
            <v>347551000052</v>
          </cell>
          <cell r="D84">
            <v>812</v>
          </cell>
        </row>
        <row r="85">
          <cell r="B85">
            <v>147555000091</v>
          </cell>
          <cell r="D85">
            <v>1731</v>
          </cell>
        </row>
        <row r="86">
          <cell r="B86">
            <v>147555000171</v>
          </cell>
          <cell r="D86">
            <v>581</v>
          </cell>
        </row>
        <row r="87">
          <cell r="B87">
            <v>147555000295</v>
          </cell>
          <cell r="D87">
            <v>3124</v>
          </cell>
        </row>
        <row r="88">
          <cell r="B88">
            <v>147555000627</v>
          </cell>
          <cell r="D88">
            <v>2263</v>
          </cell>
        </row>
        <row r="89">
          <cell r="B89">
            <v>247555000001</v>
          </cell>
          <cell r="D89">
            <v>2717</v>
          </cell>
        </row>
        <row r="90">
          <cell r="B90">
            <v>247555002624</v>
          </cell>
          <cell r="D90">
            <v>1541</v>
          </cell>
        </row>
        <row r="91">
          <cell r="B91">
            <v>147570000099</v>
          </cell>
          <cell r="D91">
            <v>1739</v>
          </cell>
        </row>
        <row r="92">
          <cell r="B92">
            <v>247570000034</v>
          </cell>
          <cell r="D92">
            <v>673</v>
          </cell>
        </row>
        <row r="93">
          <cell r="B93">
            <v>247570000051</v>
          </cell>
          <cell r="D93">
            <v>2016</v>
          </cell>
        </row>
        <row r="94">
          <cell r="B94">
            <v>247570000069</v>
          </cell>
          <cell r="D94">
            <v>918</v>
          </cell>
        </row>
        <row r="95">
          <cell r="B95">
            <v>247570000352</v>
          </cell>
          <cell r="D95">
            <v>537</v>
          </cell>
        </row>
        <row r="96">
          <cell r="B96">
            <v>147605000151</v>
          </cell>
          <cell r="D96">
            <v>1003</v>
          </cell>
        </row>
        <row r="97">
          <cell r="B97">
            <v>247605000067</v>
          </cell>
          <cell r="D97">
            <v>539</v>
          </cell>
        </row>
        <row r="98">
          <cell r="B98">
            <v>247058000171</v>
          </cell>
          <cell r="D98">
            <v>270</v>
          </cell>
        </row>
        <row r="99">
          <cell r="B99">
            <v>247058001045</v>
          </cell>
          <cell r="D99">
            <v>1947</v>
          </cell>
        </row>
        <row r="100">
          <cell r="B100">
            <v>247551000317</v>
          </cell>
          <cell r="D100">
            <v>179</v>
          </cell>
        </row>
        <row r="101">
          <cell r="B101">
            <v>247551001071</v>
          </cell>
          <cell r="D101">
            <v>1307</v>
          </cell>
        </row>
        <row r="102">
          <cell r="B102">
            <v>247660000181</v>
          </cell>
          <cell r="D102">
            <v>621</v>
          </cell>
        </row>
        <row r="103">
          <cell r="B103">
            <v>147675000060</v>
          </cell>
          <cell r="D103">
            <v>1287</v>
          </cell>
        </row>
        <row r="104">
          <cell r="B104">
            <v>347675000115</v>
          </cell>
          <cell r="D104">
            <v>531</v>
          </cell>
        </row>
        <row r="105">
          <cell r="B105">
            <v>147692000057</v>
          </cell>
          <cell r="D105">
            <v>948</v>
          </cell>
        </row>
        <row r="106">
          <cell r="B106">
            <v>147692000081</v>
          </cell>
          <cell r="D106">
            <v>1382</v>
          </cell>
        </row>
        <row r="107">
          <cell r="B107">
            <v>247692000043</v>
          </cell>
          <cell r="D107">
            <v>308</v>
          </cell>
        </row>
        <row r="108">
          <cell r="B108">
            <v>247692000281</v>
          </cell>
          <cell r="D108">
            <v>346</v>
          </cell>
        </row>
        <row r="109">
          <cell r="B109">
            <v>247692000337</v>
          </cell>
          <cell r="D109">
            <v>475</v>
          </cell>
        </row>
        <row r="110">
          <cell r="B110">
            <v>247692000434</v>
          </cell>
          <cell r="D110">
            <v>690</v>
          </cell>
        </row>
        <row r="111">
          <cell r="B111">
            <v>247692000507</v>
          </cell>
          <cell r="D111">
            <v>598</v>
          </cell>
        </row>
        <row r="112">
          <cell r="B112">
            <v>247692000680</v>
          </cell>
          <cell r="D112">
            <v>538</v>
          </cell>
        </row>
        <row r="113">
          <cell r="B113">
            <v>247703000059</v>
          </cell>
          <cell r="D113">
            <v>601</v>
          </cell>
        </row>
        <row r="114">
          <cell r="B114">
            <v>247703000067</v>
          </cell>
          <cell r="D114">
            <v>859</v>
          </cell>
        </row>
        <row r="115">
          <cell r="B115">
            <v>247703000130</v>
          </cell>
          <cell r="D115">
            <v>363</v>
          </cell>
        </row>
        <row r="116">
          <cell r="B116">
            <v>247703000148</v>
          </cell>
          <cell r="D116">
            <v>517</v>
          </cell>
        </row>
        <row r="117">
          <cell r="B117">
            <v>447703000180</v>
          </cell>
          <cell r="D117">
            <v>655</v>
          </cell>
        </row>
        <row r="118">
          <cell r="B118">
            <v>147707000156</v>
          </cell>
          <cell r="D118">
            <v>1240</v>
          </cell>
        </row>
        <row r="119">
          <cell r="B119">
            <v>147707001039</v>
          </cell>
          <cell r="D119">
            <v>840</v>
          </cell>
        </row>
        <row r="120">
          <cell r="B120">
            <v>147707001705</v>
          </cell>
          <cell r="D120">
            <v>1904</v>
          </cell>
        </row>
        <row r="121">
          <cell r="B121">
            <v>247707000053</v>
          </cell>
          <cell r="D121">
            <v>522</v>
          </cell>
        </row>
        <row r="122">
          <cell r="B122">
            <v>247707000673</v>
          </cell>
          <cell r="D122">
            <v>524</v>
          </cell>
        </row>
        <row r="123">
          <cell r="B123">
            <v>247707000827</v>
          </cell>
          <cell r="D123">
            <v>583</v>
          </cell>
        </row>
        <row r="124">
          <cell r="B124">
            <v>247707000347</v>
          </cell>
          <cell r="D124">
            <v>283</v>
          </cell>
        </row>
        <row r="125">
          <cell r="B125">
            <v>247707000461</v>
          </cell>
          <cell r="D125">
            <v>226</v>
          </cell>
        </row>
        <row r="126">
          <cell r="B126">
            <v>247707000908</v>
          </cell>
          <cell r="D126">
            <v>170</v>
          </cell>
        </row>
        <row r="127">
          <cell r="B127">
            <v>247707001424</v>
          </cell>
          <cell r="D127">
            <v>1716</v>
          </cell>
        </row>
        <row r="128">
          <cell r="B128">
            <v>247720000011</v>
          </cell>
          <cell r="D128">
            <v>223</v>
          </cell>
        </row>
        <row r="129">
          <cell r="B129">
            <v>147745000437</v>
          </cell>
          <cell r="D129">
            <v>3128</v>
          </cell>
        </row>
        <row r="130">
          <cell r="B130">
            <v>247745000181</v>
          </cell>
          <cell r="D130">
            <v>1750</v>
          </cell>
        </row>
        <row r="131">
          <cell r="B131">
            <v>147798000081</v>
          </cell>
          <cell r="D131">
            <v>781</v>
          </cell>
        </row>
        <row r="132">
          <cell r="B132">
            <v>147798000099</v>
          </cell>
          <cell r="D132">
            <v>797</v>
          </cell>
        </row>
        <row r="133">
          <cell r="B133">
            <v>247798000034</v>
          </cell>
          <cell r="D133">
            <v>538</v>
          </cell>
        </row>
        <row r="134">
          <cell r="B134">
            <v>247798000051</v>
          </cell>
          <cell r="D134">
            <v>285</v>
          </cell>
        </row>
        <row r="135">
          <cell r="B135">
            <v>247798000077</v>
          </cell>
          <cell r="D135">
            <v>350</v>
          </cell>
        </row>
        <row r="136">
          <cell r="B136">
            <v>447798000327</v>
          </cell>
          <cell r="D136">
            <v>773</v>
          </cell>
        </row>
        <row r="137">
          <cell r="B137">
            <v>247541000131</v>
          </cell>
          <cell r="D137">
            <v>252</v>
          </cell>
        </row>
        <row r="138">
          <cell r="B138">
            <v>247541000271</v>
          </cell>
          <cell r="D138">
            <v>1087</v>
          </cell>
        </row>
        <row r="139">
          <cell r="B139">
            <v>247798000662</v>
          </cell>
          <cell r="D139">
            <v>757</v>
          </cell>
        </row>
        <row r="140">
          <cell r="B140">
            <v>247189000010</v>
          </cell>
          <cell r="D140">
            <v>450</v>
          </cell>
        </row>
        <row r="141">
          <cell r="B141">
            <v>247189000109</v>
          </cell>
          <cell r="D141">
            <v>1079</v>
          </cell>
        </row>
        <row r="142">
          <cell r="B142">
            <v>247189000770</v>
          </cell>
          <cell r="D142">
            <v>592</v>
          </cell>
        </row>
        <row r="143">
          <cell r="B143">
            <v>247189001385</v>
          </cell>
          <cell r="D143">
            <v>627</v>
          </cell>
        </row>
        <row r="144">
          <cell r="B144">
            <v>247189001547</v>
          </cell>
          <cell r="D144">
            <v>2781</v>
          </cell>
        </row>
        <row r="145">
          <cell r="B145">
            <v>247189001911</v>
          </cell>
          <cell r="D145">
            <v>2725</v>
          </cell>
        </row>
        <row r="146">
          <cell r="B146">
            <v>247189002420</v>
          </cell>
          <cell r="D146">
            <v>1537</v>
          </cell>
        </row>
        <row r="147">
          <cell r="B147">
            <v>247189004228</v>
          </cell>
          <cell r="D147">
            <v>996</v>
          </cell>
        </row>
        <row r="148">
          <cell r="B148">
            <v>247189004341</v>
          </cell>
          <cell r="D148">
            <v>779</v>
          </cell>
        </row>
        <row r="149">
          <cell r="B149">
            <v>247189004546</v>
          </cell>
          <cell r="D149">
            <v>550</v>
          </cell>
        </row>
        <row r="150">
          <cell r="B150">
            <v>247189041948</v>
          </cell>
          <cell r="D150">
            <v>407</v>
          </cell>
        </row>
        <row r="151">
          <cell r="B151">
            <v>247980000066</v>
          </cell>
          <cell r="D151">
            <v>404</v>
          </cell>
        </row>
        <row r="152">
          <cell r="B152">
            <v>247980000104</v>
          </cell>
          <cell r="D152">
            <v>1550</v>
          </cell>
        </row>
        <row r="153">
          <cell r="B153">
            <v>447189001279</v>
          </cell>
          <cell r="D153">
            <v>2279</v>
          </cell>
        </row>
        <row r="154">
          <cell r="B154">
            <v>447189002097</v>
          </cell>
          <cell r="D154">
            <v>808</v>
          </cell>
        </row>
        <row r="155">
          <cell r="D155">
            <v>157870</v>
          </cell>
        </row>
      </sheetData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C8C97B-4FE6-4AB9-AA02-C7E831EFCFD6}" name="Tabla1" displayName="Tabla1" ref="A6:H160" totalsRowShown="0">
  <sortState xmlns:xlrd2="http://schemas.microsoft.com/office/spreadsheetml/2017/richdata2" ref="A7:H160">
    <sortCondition ref="H7:H160"/>
  </sortState>
  <tableColumns count="8">
    <tableColumn id="1" xr3:uid="{9DF3D98A-A256-4D15-9B5C-852469AB5D18}" name="MUNICIPIO"/>
    <tableColumn id="2" xr3:uid="{5AAD1700-1739-4AB2-B05A-8BB6DB6A4915}" name="DANE" dataDxfId="5"/>
    <tableColumn id="3" xr3:uid="{92623D38-A27A-4B47-B6BD-C0B1B8691F5C}" name="NOMINST"/>
    <tableColumn id="4" xr3:uid="{C2C1FF94-97ED-410B-8ADD-21C3383CEDDE}" name="CUPOSOFERTADOS" dataDxfId="4">
      <calculatedColumnFormula>_xlfn.XLOOKUP(Tabla1[[#This Row],[DANE]],[1]proyeccion!A:A,[1]proyeccion!C:C)</calculatedColumnFormula>
    </tableColumn>
    <tableColumn id="5" xr3:uid="{A912B981-32C1-48BA-8E80-C29B483416D6}" name="MATRICULA FINAL AÑO 2025" dataDxfId="3">
      <calculatedColumnFormula>_xlfn.XLOOKUP(Tabla1[[#This Row],[DANE]],'[1]matricula final 2025'!B:B,'[1]matricula final 2025'!D:D)</calculatedColumnFormula>
    </tableColumn>
    <tableColumn id="6" xr3:uid="{56E63694-2F5F-402E-BA33-9EFDB96FF096}" name="MATRICULA 02/02/2026" dataDxfId="2">
      <calculatedColumnFormula>_xlfn.XLOOKUP(Tabla1[[#This Row],[DANE]],[1]hoy!B:B,[1]hoy!D:D,0)</calculatedColumnFormula>
    </tableColumn>
    <tableColumn id="7" xr3:uid="{2FC8AB22-23EB-4C88-B120-6A3A4749D006}" name="MATRICULA FALTANTE" dataDxfId="1">
      <calculatedColumnFormula>Tabla1[[#This Row],[CUPOSOFERTADOS]]-F7</calculatedColumnFormula>
    </tableColumn>
    <tableColumn id="8" xr3:uid="{A9C798C1-9F51-4561-B73B-D7FB3976DEC1}" name="PORCENTAJE DE AVANCE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80260C-4796-4AA1-8D2E-A70BBC528704}" name="Tabla2" displayName="Tabla2" ref="A1:D59" totalsRowShown="0">
  <autoFilter ref="A1:D59" xr:uid="{8D80260C-4796-4AA1-8D2E-A70BBC528704}"/>
  <tableColumns count="4">
    <tableColumn id="1" xr3:uid="{FCE942C2-62C7-41ED-8910-683433B0F4CF}" name="MUNICIPIO"/>
    <tableColumn id="2" xr3:uid="{35B20C9E-8126-46F3-AC26-F9DB0D163436}" name="DANE"/>
    <tableColumn id="3" xr3:uid="{8F6CD190-7043-49F5-BD65-5833457CF983}" name="INSTITUCION"/>
    <tableColumn id="4" xr3:uid="{9FAA648E-072F-47F0-B83C-5391825E9214}" name="ESTUDIAN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007D0-26C9-4129-85F1-C2E1DF00329A}">
  <dimension ref="A1:H160"/>
  <sheetViews>
    <sheetView tabSelected="1" topLeftCell="B2" zoomScale="96" zoomScaleNormal="96" workbookViewId="0">
      <selection activeCell="F7" sqref="F7"/>
    </sheetView>
  </sheetViews>
  <sheetFormatPr baseColWidth="10" defaultRowHeight="14.5" x14ac:dyDescent="0.35"/>
  <cols>
    <col min="1" max="1" width="26.26953125" customWidth="1"/>
    <col min="2" max="2" width="13.36328125" style="5" bestFit="1" customWidth="1"/>
    <col min="3" max="3" width="83" bestFit="1" customWidth="1"/>
    <col min="4" max="4" width="18.6328125" customWidth="1"/>
    <col min="5" max="5" width="18.54296875" customWidth="1"/>
    <col min="6" max="6" width="12.6328125" customWidth="1"/>
    <col min="7" max="7" width="12.36328125" customWidth="1"/>
    <col min="8" max="8" width="11.6328125" style="3" customWidth="1"/>
  </cols>
  <sheetData>
    <row r="1" spans="1:8" x14ac:dyDescent="0.35">
      <c r="A1" s="1" t="s">
        <v>0</v>
      </c>
      <c r="B1" s="2"/>
      <c r="C1" s="1"/>
      <c r="D1" s="1"/>
    </row>
    <row r="2" spans="1:8" x14ac:dyDescent="0.35">
      <c r="A2" s="1" t="s">
        <v>1</v>
      </c>
      <c r="B2" s="2"/>
      <c r="C2" s="1"/>
      <c r="D2" s="1"/>
    </row>
    <row r="3" spans="1:8" x14ac:dyDescent="0.35">
      <c r="A3" s="1" t="s">
        <v>2</v>
      </c>
      <c r="B3" s="2" t="s">
        <v>3</v>
      </c>
      <c r="C3" s="1"/>
      <c r="D3" s="1"/>
    </row>
    <row r="4" spans="1:8" x14ac:dyDescent="0.35">
      <c r="A4" s="1" t="s">
        <v>4</v>
      </c>
      <c r="B4" s="4">
        <v>46055</v>
      </c>
      <c r="C4" s="1"/>
      <c r="D4" s="1"/>
    </row>
    <row r="6" spans="1:8" ht="29" x14ac:dyDescent="0.35">
      <c r="A6" t="s">
        <v>5</v>
      </c>
      <c r="B6" s="5" t="s">
        <v>6</v>
      </c>
      <c r="C6" t="s">
        <v>7</v>
      </c>
      <c r="D6" t="s">
        <v>8</v>
      </c>
      <c r="E6" s="6" t="s">
        <v>9</v>
      </c>
      <c r="F6" s="7" t="s">
        <v>10</v>
      </c>
      <c r="G6" s="6" t="s">
        <v>11</v>
      </c>
      <c r="H6" s="8" t="s">
        <v>12</v>
      </c>
    </row>
    <row r="7" spans="1:8" x14ac:dyDescent="0.35">
      <c r="A7" t="s">
        <v>13</v>
      </c>
      <c r="B7" s="5">
        <v>247058000791</v>
      </c>
      <c r="C7" t="s">
        <v>14</v>
      </c>
      <c r="D7">
        <f>_xlfn.XLOOKUP(Tabla1[[#This Row],[DANE]],[1]proyeccion!A:A,[1]proyeccion!C:C)</f>
        <v>490</v>
      </c>
      <c r="E7">
        <f>_xlfn.XLOOKUP(Tabla1[[#This Row],[DANE]],'[1]matricula final 2025'!B:B,'[1]matricula final 2025'!D:D)</f>
        <v>486</v>
      </c>
      <c r="F7" s="5">
        <f>_xlfn.XLOOKUP(Tabla1[[#This Row],[DANE]],[1]hoy!B:B,[1]hoy!D:D,0)</f>
        <v>417</v>
      </c>
      <c r="G7" s="5">
        <f>Tabla1[[#This Row],[CUPOSOFERTADOS]]-F7</f>
        <v>73</v>
      </c>
      <c r="H7" s="3">
        <f>Tabla1[[#This Row],[MATRICULA 02/02/2026]]/Tabla1[[#This Row],[CUPOSOFERTADOS]]</f>
        <v>0.8510204081632653</v>
      </c>
    </row>
    <row r="8" spans="1:8" x14ac:dyDescent="0.35">
      <c r="A8" t="s">
        <v>15</v>
      </c>
      <c r="B8" s="5">
        <v>147745000437</v>
      </c>
      <c r="C8" t="s">
        <v>16</v>
      </c>
      <c r="D8">
        <f>_xlfn.XLOOKUP(Tabla1[[#This Row],[DANE]],[1]proyeccion!A:A,[1]proyeccion!C:C)</f>
        <v>3670</v>
      </c>
      <c r="E8">
        <f>_xlfn.XLOOKUP(Tabla1[[#This Row],[DANE]],'[1]matricula final 2025'!B:B,'[1]matricula final 2025'!D:D)</f>
        <v>3589</v>
      </c>
      <c r="F8" s="5">
        <f>_xlfn.XLOOKUP(Tabla1[[#This Row],[DANE]],[1]hoy!B:B,[1]hoy!D:D,0)</f>
        <v>3128</v>
      </c>
      <c r="G8" s="5">
        <f>Tabla1[[#This Row],[CUPOSOFERTADOS]]-F8</f>
        <v>542</v>
      </c>
      <c r="H8" s="3">
        <f>Tabla1[[#This Row],[MATRICULA 02/02/2026]]/Tabla1[[#This Row],[CUPOSOFERTADOS]]</f>
        <v>0.85231607629427797</v>
      </c>
    </row>
    <row r="9" spans="1:8" x14ac:dyDescent="0.35">
      <c r="A9" t="s">
        <v>17</v>
      </c>
      <c r="B9" s="5">
        <v>247541000360</v>
      </c>
      <c r="C9" t="s">
        <v>18</v>
      </c>
      <c r="D9">
        <f>_xlfn.XLOOKUP(Tabla1[[#This Row],[DANE]],[1]proyeccion!A:A,[1]proyeccion!C:C)</f>
        <v>551</v>
      </c>
      <c r="E9">
        <f>_xlfn.XLOOKUP(Tabla1[[#This Row],[DANE]],'[1]matricula final 2025'!B:B,'[1]matricula final 2025'!D:D)</f>
        <v>543</v>
      </c>
      <c r="F9" s="5">
        <f>_xlfn.XLOOKUP(Tabla1[[#This Row],[DANE]],[1]hoy!B:B,[1]hoy!D:D,0)</f>
        <v>549</v>
      </c>
      <c r="G9" s="5">
        <f>Tabla1[[#This Row],[CUPOSOFERTADOS]]-F9</f>
        <v>2</v>
      </c>
      <c r="H9" s="3">
        <f>Tabla1[[#This Row],[MATRICULA 02/02/2026]]/Tabla1[[#This Row],[CUPOSOFERTADOS]]</f>
        <v>0.99637023593466423</v>
      </c>
    </row>
    <row r="10" spans="1:8" x14ac:dyDescent="0.35">
      <c r="A10" t="s">
        <v>19</v>
      </c>
      <c r="B10" s="5">
        <v>147551000801</v>
      </c>
      <c r="C10" t="s">
        <v>20</v>
      </c>
      <c r="D10">
        <f>_xlfn.XLOOKUP(Tabla1[[#This Row],[DANE]],[1]proyeccion!A:A,[1]proyeccion!C:C)</f>
        <v>532</v>
      </c>
      <c r="E10">
        <f>_xlfn.XLOOKUP(Tabla1[[#This Row],[DANE]],'[1]matricula final 2025'!B:B,'[1]matricula final 2025'!D:D)</f>
        <v>513</v>
      </c>
      <c r="F10" s="5">
        <f>_xlfn.XLOOKUP(Tabla1[[#This Row],[DANE]],[1]hoy!B:B,[1]hoy!D:D,0)</f>
        <v>473</v>
      </c>
      <c r="G10" s="5">
        <f>Tabla1[[#This Row],[CUPOSOFERTADOS]]-F10</f>
        <v>59</v>
      </c>
      <c r="H10" s="3">
        <f>Tabla1[[#This Row],[MATRICULA 02/02/2026]]/Tabla1[[#This Row],[CUPOSOFERTADOS]]</f>
        <v>0.88909774436090228</v>
      </c>
    </row>
    <row r="11" spans="1:8" x14ac:dyDescent="0.35">
      <c r="A11" t="s">
        <v>21</v>
      </c>
      <c r="B11" s="5">
        <v>247545001701</v>
      </c>
      <c r="C11" t="s">
        <v>22</v>
      </c>
      <c r="D11">
        <f>_xlfn.XLOOKUP(Tabla1[[#This Row],[DANE]],[1]proyeccion!A:A,[1]proyeccion!C:C)</f>
        <v>438</v>
      </c>
      <c r="E11">
        <f>_xlfn.XLOOKUP(Tabla1[[#This Row],[DANE]],'[1]matricula final 2025'!B:B,'[1]matricula final 2025'!D:D)</f>
        <v>418</v>
      </c>
      <c r="F11" s="5">
        <f>_xlfn.XLOOKUP(Tabla1[[#This Row],[DANE]],[1]hoy!B:B,[1]hoy!D:D,0)</f>
        <v>376</v>
      </c>
      <c r="G11" s="5">
        <f>Tabla1[[#This Row],[CUPOSOFERTADOS]]-F11</f>
        <v>62</v>
      </c>
      <c r="H11" s="3">
        <f>Tabla1[[#This Row],[MATRICULA 02/02/2026]]/Tabla1[[#This Row],[CUPOSOFERTADOS]]</f>
        <v>0.85844748858447484</v>
      </c>
    </row>
    <row r="12" spans="1:8" x14ac:dyDescent="0.35">
      <c r="A12" t="s">
        <v>23</v>
      </c>
      <c r="B12" s="5">
        <v>247245001555</v>
      </c>
      <c r="C12" t="s">
        <v>24</v>
      </c>
      <c r="D12">
        <f>_xlfn.XLOOKUP(Tabla1[[#This Row],[DANE]],[1]proyeccion!A:A,[1]proyeccion!C:C)</f>
        <v>321</v>
      </c>
      <c r="E12">
        <f>_xlfn.XLOOKUP(Tabla1[[#This Row],[DANE]],'[1]matricula final 2025'!B:B,'[1]matricula final 2025'!D:D)</f>
        <v>361</v>
      </c>
      <c r="F12" s="5">
        <f>_xlfn.XLOOKUP(Tabla1[[#This Row],[DANE]],[1]hoy!B:B,[1]hoy!D:D,0)</f>
        <v>247</v>
      </c>
      <c r="G12" s="5">
        <f>Tabla1[[#This Row],[CUPOSOFERTADOS]]-F12</f>
        <v>74</v>
      </c>
      <c r="H12" s="3">
        <f>Tabla1[[#This Row],[MATRICULA 02/02/2026]]/Tabla1[[#This Row],[CUPOSOFERTADOS]]</f>
        <v>0.76947040498442365</v>
      </c>
    </row>
    <row r="13" spans="1:8" x14ac:dyDescent="0.35">
      <c r="A13" t="s">
        <v>25</v>
      </c>
      <c r="B13" s="5">
        <v>247258000001</v>
      </c>
      <c r="C13" t="s">
        <v>26</v>
      </c>
      <c r="D13">
        <f>_xlfn.XLOOKUP(Tabla1[[#This Row],[DANE]],[1]proyeccion!A:A,[1]proyeccion!C:C)</f>
        <v>670</v>
      </c>
      <c r="E13">
        <f>_xlfn.XLOOKUP(Tabla1[[#This Row],[DANE]],'[1]matricula final 2025'!B:B,'[1]matricula final 2025'!D:D)</f>
        <v>696</v>
      </c>
      <c r="F13" s="5">
        <f>_xlfn.XLOOKUP(Tabla1[[#This Row],[DANE]],[1]hoy!B:B,[1]hoy!D:D,0)</f>
        <v>689</v>
      </c>
      <c r="G13" s="5">
        <f>Tabla1[[#This Row],[CUPOSOFERTADOS]]-F13</f>
        <v>-19</v>
      </c>
      <c r="H13" s="3">
        <f>Tabla1[[#This Row],[MATRICULA 02/02/2026]]/Tabla1[[#This Row],[CUPOSOFERTADOS]]</f>
        <v>1.0283582089552239</v>
      </c>
    </row>
    <row r="14" spans="1:8" x14ac:dyDescent="0.35">
      <c r="A14" t="s">
        <v>27</v>
      </c>
      <c r="B14" s="5">
        <v>247707000461</v>
      </c>
      <c r="C14" t="s">
        <v>28</v>
      </c>
      <c r="D14">
        <f>_xlfn.XLOOKUP(Tabla1[[#This Row],[DANE]],[1]proyeccion!A:A,[1]proyeccion!C:C)</f>
        <v>252</v>
      </c>
      <c r="E14">
        <f>_xlfn.XLOOKUP(Tabla1[[#This Row],[DANE]],'[1]matricula final 2025'!B:B,'[1]matricula final 2025'!D:D)</f>
        <v>256</v>
      </c>
      <c r="F14" s="5">
        <f>_xlfn.XLOOKUP(Tabla1[[#This Row],[DANE]],[1]hoy!B:B,[1]hoy!D:D,0)</f>
        <v>226</v>
      </c>
      <c r="G14" s="5">
        <f>Tabla1[[#This Row],[CUPOSOFERTADOS]]-F14</f>
        <v>26</v>
      </c>
      <c r="H14" s="3">
        <f>Tabla1[[#This Row],[MATRICULA 02/02/2026]]/Tabla1[[#This Row],[CUPOSOFERTADOS]]</f>
        <v>0.89682539682539686</v>
      </c>
    </row>
    <row r="15" spans="1:8" x14ac:dyDescent="0.35">
      <c r="A15" t="s">
        <v>29</v>
      </c>
      <c r="B15" s="5">
        <v>247161000022</v>
      </c>
      <c r="C15" t="s">
        <v>30</v>
      </c>
      <c r="D15">
        <f>_xlfn.XLOOKUP(Tabla1[[#This Row],[DANE]],[1]proyeccion!A:A,[1]proyeccion!C:C)</f>
        <v>600</v>
      </c>
      <c r="E15">
        <f>_xlfn.XLOOKUP(Tabla1[[#This Row],[DANE]],'[1]matricula final 2025'!B:B,'[1]matricula final 2025'!D:D)</f>
        <v>474</v>
      </c>
      <c r="F15" s="5">
        <f>_xlfn.XLOOKUP(Tabla1[[#This Row],[DANE]],[1]hoy!B:B,[1]hoy!D:D,0)</f>
        <v>477</v>
      </c>
      <c r="G15" s="5">
        <f>Tabla1[[#This Row],[CUPOSOFERTADOS]]-F15</f>
        <v>123</v>
      </c>
      <c r="H15" s="3">
        <f>Tabla1[[#This Row],[MATRICULA 02/02/2026]]/Tabla1[[#This Row],[CUPOSOFERTADOS]]</f>
        <v>0.79500000000000004</v>
      </c>
    </row>
    <row r="16" spans="1:8" x14ac:dyDescent="0.35">
      <c r="A16" t="s">
        <v>31</v>
      </c>
      <c r="B16" s="5">
        <v>247170000027</v>
      </c>
      <c r="C16" t="s">
        <v>32</v>
      </c>
      <c r="D16">
        <f>_xlfn.XLOOKUP(Tabla1[[#This Row],[DANE]],[1]proyeccion!A:A,[1]proyeccion!C:C)</f>
        <v>572</v>
      </c>
      <c r="E16">
        <f>_xlfn.XLOOKUP(Tabla1[[#This Row],[DANE]],'[1]matricula final 2025'!B:B,'[1]matricula final 2025'!D:D)</f>
        <v>537</v>
      </c>
      <c r="F16" s="5">
        <f>_xlfn.XLOOKUP(Tabla1[[#This Row],[DANE]],[1]hoy!B:B,[1]hoy!D:D,0)</f>
        <v>500</v>
      </c>
      <c r="G16" s="5">
        <f>Tabla1[[#This Row],[CUPOSOFERTADOS]]-F16</f>
        <v>72</v>
      </c>
      <c r="H16" s="3">
        <f>Tabla1[[#This Row],[MATRICULA 02/02/2026]]/Tabla1[[#This Row],[CUPOSOFERTADOS]]</f>
        <v>0.87412587412587417</v>
      </c>
    </row>
    <row r="17" spans="1:8" x14ac:dyDescent="0.35">
      <c r="A17" t="s">
        <v>33</v>
      </c>
      <c r="B17" s="5">
        <v>247318000188</v>
      </c>
      <c r="C17" t="s">
        <v>34</v>
      </c>
      <c r="D17">
        <f>_xlfn.XLOOKUP(Tabla1[[#This Row],[DANE]],[1]proyeccion!A:A,[1]proyeccion!C:C)</f>
        <v>362</v>
      </c>
      <c r="E17">
        <f>_xlfn.XLOOKUP(Tabla1[[#This Row],[DANE]],'[1]matricula final 2025'!B:B,'[1]matricula final 2025'!D:D)</f>
        <v>355</v>
      </c>
      <c r="F17" s="5">
        <f>_xlfn.XLOOKUP(Tabla1[[#This Row],[DANE]],[1]hoy!B:B,[1]hoy!D:D,0)</f>
        <v>337</v>
      </c>
      <c r="G17" s="5">
        <f>Tabla1[[#This Row],[CUPOSOFERTADOS]]-F17</f>
        <v>25</v>
      </c>
      <c r="H17" s="3">
        <f>Tabla1[[#This Row],[MATRICULA 02/02/2026]]/Tabla1[[#This Row],[CUPOSOFERTADOS]]</f>
        <v>0.93093922651933703</v>
      </c>
    </row>
    <row r="18" spans="1:8" x14ac:dyDescent="0.35">
      <c r="A18" t="s">
        <v>35</v>
      </c>
      <c r="B18" s="5">
        <v>247605000067</v>
      </c>
      <c r="C18" t="s">
        <v>36</v>
      </c>
      <c r="D18">
        <f>_xlfn.XLOOKUP(Tabla1[[#This Row],[DANE]],[1]proyeccion!A:A,[1]proyeccion!C:C)</f>
        <v>547</v>
      </c>
      <c r="E18">
        <f>_xlfn.XLOOKUP(Tabla1[[#This Row],[DANE]],'[1]matricula final 2025'!B:B,'[1]matricula final 2025'!D:D)</f>
        <v>545</v>
      </c>
      <c r="F18" s="5">
        <f>_xlfn.XLOOKUP(Tabla1[[#This Row],[DANE]],[1]hoy!B:B,[1]hoy!D:D,0)</f>
        <v>539</v>
      </c>
      <c r="G18" s="5">
        <f>Tabla1[[#This Row],[CUPOSOFERTADOS]]-F18</f>
        <v>8</v>
      </c>
      <c r="H18" s="3">
        <f>Tabla1[[#This Row],[MATRICULA 02/02/2026]]/Tabla1[[#This Row],[CUPOSOFERTADOS]]</f>
        <v>0.98537477148080443</v>
      </c>
    </row>
    <row r="19" spans="1:8" x14ac:dyDescent="0.35">
      <c r="A19" t="s">
        <v>37</v>
      </c>
      <c r="B19" s="5">
        <v>247541000131</v>
      </c>
      <c r="C19" t="s">
        <v>38</v>
      </c>
      <c r="D19">
        <f>_xlfn.XLOOKUP(Tabla1[[#This Row],[DANE]],[1]proyeccion!A:A,[1]proyeccion!C:C)</f>
        <v>244</v>
      </c>
      <c r="E19">
        <f>_xlfn.XLOOKUP(Tabla1[[#This Row],[DANE]],'[1]matricula final 2025'!B:B,'[1]matricula final 2025'!D:D)</f>
        <v>255</v>
      </c>
      <c r="F19" s="5">
        <f>_xlfn.XLOOKUP(Tabla1[[#This Row],[DANE]],[1]hoy!B:B,[1]hoy!D:D,0)</f>
        <v>252</v>
      </c>
      <c r="G19" s="5">
        <f>Tabla1[[#This Row],[CUPOSOFERTADOS]]-F19</f>
        <v>-8</v>
      </c>
      <c r="H19" s="3">
        <f>Tabla1[[#This Row],[MATRICULA 02/02/2026]]/Tabla1[[#This Row],[CUPOSOFERTADOS]]</f>
        <v>1.0327868852459017</v>
      </c>
    </row>
    <row r="20" spans="1:8" x14ac:dyDescent="0.35">
      <c r="A20" t="s">
        <v>19</v>
      </c>
      <c r="B20" s="5">
        <v>247551001224</v>
      </c>
      <c r="C20" t="s">
        <v>39</v>
      </c>
      <c r="D20">
        <f>_xlfn.XLOOKUP(Tabla1[[#This Row],[DANE]],[1]proyeccion!A:A,[1]proyeccion!C:C)</f>
        <v>730</v>
      </c>
      <c r="E20">
        <f>_xlfn.XLOOKUP(Tabla1[[#This Row],[DANE]],'[1]matricula final 2025'!B:B,'[1]matricula final 2025'!D:D)</f>
        <v>693</v>
      </c>
      <c r="F20" s="5">
        <f>_xlfn.XLOOKUP(Tabla1[[#This Row],[DANE]],[1]hoy!B:B,[1]hoy!D:D,0)</f>
        <v>691</v>
      </c>
      <c r="G20" s="5">
        <f>Tabla1[[#This Row],[CUPOSOFERTADOS]]-F20</f>
        <v>39</v>
      </c>
      <c r="H20" s="3">
        <f>Tabla1[[#This Row],[MATRICULA 02/02/2026]]/Tabla1[[#This Row],[CUPOSOFERTADOS]]</f>
        <v>0.94657534246575348</v>
      </c>
    </row>
    <row r="21" spans="1:8" x14ac:dyDescent="0.35">
      <c r="A21" t="s">
        <v>40</v>
      </c>
      <c r="B21" s="5">
        <v>347288000352</v>
      </c>
      <c r="C21" t="s">
        <v>41</v>
      </c>
      <c r="D21">
        <f>_xlfn.XLOOKUP(Tabla1[[#This Row],[DANE]],[1]proyeccion!A:A,[1]proyeccion!C:C)</f>
        <v>1305</v>
      </c>
      <c r="E21">
        <f>_xlfn.XLOOKUP(Tabla1[[#This Row],[DANE]],'[1]matricula final 2025'!B:B,'[1]matricula final 2025'!D:D)</f>
        <v>1405</v>
      </c>
      <c r="F21" s="5">
        <f>_xlfn.XLOOKUP(Tabla1[[#This Row],[DANE]],[1]hoy!B:B,[1]hoy!D:D,0)</f>
        <v>1107</v>
      </c>
      <c r="G21" s="5">
        <f>Tabla1[[#This Row],[CUPOSOFERTADOS]]-F21</f>
        <v>198</v>
      </c>
      <c r="H21" s="3">
        <f>Tabla1[[#This Row],[MATRICULA 02/02/2026]]/Tabla1[[#This Row],[CUPOSOFERTADOS]]</f>
        <v>0.84827586206896555</v>
      </c>
    </row>
    <row r="22" spans="1:8" x14ac:dyDescent="0.35">
      <c r="A22" t="s">
        <v>23</v>
      </c>
      <c r="B22" s="5">
        <v>247245000249</v>
      </c>
      <c r="C22" t="s">
        <v>42</v>
      </c>
      <c r="D22">
        <f>_xlfn.XLOOKUP(Tabla1[[#This Row],[DANE]],[1]proyeccion!A:A,[1]proyeccion!C:C)</f>
        <v>842</v>
      </c>
      <c r="E22">
        <f>_xlfn.XLOOKUP(Tabla1[[#This Row],[DANE]],'[1]matricula final 2025'!B:B,'[1]matricula final 2025'!D:D)</f>
        <v>812</v>
      </c>
      <c r="F22" s="5">
        <f>_xlfn.XLOOKUP(Tabla1[[#This Row],[DANE]],[1]hoy!B:B,[1]hoy!D:D,0)</f>
        <v>693</v>
      </c>
      <c r="G22" s="5">
        <f>Tabla1[[#This Row],[CUPOSOFERTADOS]]-F22</f>
        <v>149</v>
      </c>
      <c r="H22" s="3">
        <f>Tabla1[[#This Row],[MATRICULA 02/02/2026]]/Tabla1[[#This Row],[CUPOSOFERTADOS]]</f>
        <v>0.8230403800475059</v>
      </c>
    </row>
    <row r="23" spans="1:8" x14ac:dyDescent="0.35">
      <c r="A23" t="s">
        <v>31</v>
      </c>
      <c r="B23" s="5">
        <v>247170000621</v>
      </c>
      <c r="C23" t="s">
        <v>43</v>
      </c>
      <c r="D23">
        <f>_xlfn.XLOOKUP(Tabla1[[#This Row],[DANE]],[1]proyeccion!A:A,[1]proyeccion!C:C)</f>
        <v>617</v>
      </c>
      <c r="E23">
        <f>_xlfn.XLOOKUP(Tabla1[[#This Row],[DANE]],'[1]matricula final 2025'!B:B,'[1]matricula final 2025'!D:D)</f>
        <v>653</v>
      </c>
      <c r="F23" s="5">
        <f>_xlfn.XLOOKUP(Tabla1[[#This Row],[DANE]],[1]hoy!B:B,[1]hoy!D:D,0)</f>
        <v>591</v>
      </c>
      <c r="G23" s="5">
        <f>Tabla1[[#This Row],[CUPOSOFERTADOS]]-F23</f>
        <v>26</v>
      </c>
      <c r="H23" s="3">
        <f>Tabla1[[#This Row],[MATRICULA 02/02/2026]]/Tabla1[[#This Row],[CUPOSOFERTADOS]]</f>
        <v>0.95786061588330629</v>
      </c>
    </row>
    <row r="24" spans="1:8" x14ac:dyDescent="0.35">
      <c r="A24" t="s">
        <v>44</v>
      </c>
      <c r="B24" s="5">
        <v>147692000057</v>
      </c>
      <c r="C24" t="s">
        <v>45</v>
      </c>
      <c r="D24">
        <f>_xlfn.XLOOKUP(Tabla1[[#This Row],[DANE]],[1]proyeccion!A:A,[1]proyeccion!C:C)</f>
        <v>1044</v>
      </c>
      <c r="E24">
        <f>_xlfn.XLOOKUP(Tabla1[[#This Row],[DANE]],'[1]matricula final 2025'!B:B,'[1]matricula final 2025'!D:D)</f>
        <v>1067</v>
      </c>
      <c r="F24" s="5">
        <f>_xlfn.XLOOKUP(Tabla1[[#This Row],[DANE]],[1]hoy!B:B,[1]hoy!D:D,0)</f>
        <v>948</v>
      </c>
      <c r="G24" s="5">
        <f>Tabla1[[#This Row],[CUPOSOFERTADOS]]-F24</f>
        <v>96</v>
      </c>
      <c r="H24" s="3">
        <f>Tabla1[[#This Row],[MATRICULA 02/02/2026]]/Tabla1[[#This Row],[CUPOSOFERTADOS]]</f>
        <v>0.90804597701149425</v>
      </c>
    </row>
    <row r="25" spans="1:8" x14ac:dyDescent="0.35">
      <c r="A25" t="s">
        <v>46</v>
      </c>
      <c r="B25" s="5">
        <v>147570000099</v>
      </c>
      <c r="C25" t="s">
        <v>47</v>
      </c>
      <c r="D25">
        <f>_xlfn.XLOOKUP(Tabla1[[#This Row],[DANE]],[1]proyeccion!A:A,[1]proyeccion!C:C)</f>
        <v>1856</v>
      </c>
      <c r="E25">
        <f>_xlfn.XLOOKUP(Tabla1[[#This Row],[DANE]],'[1]matricula final 2025'!B:B,'[1]matricula final 2025'!D:D)</f>
        <v>1759</v>
      </c>
      <c r="F25" s="5">
        <f>_xlfn.XLOOKUP(Tabla1[[#This Row],[DANE]],[1]hoy!B:B,[1]hoy!D:D,0)</f>
        <v>1739</v>
      </c>
      <c r="G25" s="5">
        <f>Tabla1[[#This Row],[CUPOSOFERTADOS]]-F25</f>
        <v>117</v>
      </c>
      <c r="H25" s="3">
        <f>Tabla1[[#This Row],[MATRICULA 02/02/2026]]/Tabla1[[#This Row],[CUPOSOFERTADOS]]</f>
        <v>0.93696120689655171</v>
      </c>
    </row>
    <row r="26" spans="1:8" x14ac:dyDescent="0.35">
      <c r="A26" t="s">
        <v>48</v>
      </c>
      <c r="B26" s="5">
        <v>247980000066</v>
      </c>
      <c r="C26" t="s">
        <v>49</v>
      </c>
      <c r="D26">
        <f>_xlfn.XLOOKUP(Tabla1[[#This Row],[DANE]],[1]proyeccion!A:A,[1]proyeccion!C:C)</f>
        <v>444</v>
      </c>
      <c r="E26">
        <f>_xlfn.XLOOKUP(Tabla1[[#This Row],[DANE]],'[1]matricula final 2025'!B:B,'[1]matricula final 2025'!D:D)</f>
        <v>424</v>
      </c>
      <c r="F26" s="5">
        <f>_xlfn.XLOOKUP(Tabla1[[#This Row],[DANE]],[1]hoy!B:B,[1]hoy!D:D,0)</f>
        <v>404</v>
      </c>
      <c r="G26" s="5">
        <f>Tabla1[[#This Row],[CUPOSOFERTADOS]]-F26</f>
        <v>40</v>
      </c>
      <c r="H26" s="3">
        <f>Tabla1[[#This Row],[MATRICULA 02/02/2026]]/Tabla1[[#This Row],[CUPOSOFERTADOS]]</f>
        <v>0.90990990990990994</v>
      </c>
    </row>
    <row r="27" spans="1:8" x14ac:dyDescent="0.35">
      <c r="A27" t="s">
        <v>40</v>
      </c>
      <c r="B27" s="5">
        <v>147288000094</v>
      </c>
      <c r="C27" t="s">
        <v>50</v>
      </c>
      <c r="D27">
        <f>_xlfn.XLOOKUP(Tabla1[[#This Row],[DANE]],[1]proyeccion!A:A,[1]proyeccion!C:C)</f>
        <v>1138</v>
      </c>
      <c r="E27">
        <f>_xlfn.XLOOKUP(Tabla1[[#This Row],[DANE]],'[1]matricula final 2025'!B:B,'[1]matricula final 2025'!D:D)</f>
        <v>1008</v>
      </c>
      <c r="F27" s="5">
        <f>_xlfn.XLOOKUP(Tabla1[[#This Row],[DANE]],[1]hoy!B:B,[1]hoy!D:D,0)</f>
        <v>1028</v>
      </c>
      <c r="G27" s="5">
        <f>Tabla1[[#This Row],[CUPOSOFERTADOS]]-F27</f>
        <v>110</v>
      </c>
      <c r="H27" s="3">
        <f>Tabla1[[#This Row],[MATRICULA 02/02/2026]]/Tabla1[[#This Row],[CUPOSOFERTADOS]]</f>
        <v>0.90333919156414766</v>
      </c>
    </row>
    <row r="28" spans="1:8" x14ac:dyDescent="0.35">
      <c r="A28" t="s">
        <v>17</v>
      </c>
      <c r="B28" s="5">
        <v>247541000475</v>
      </c>
      <c r="C28" t="s">
        <v>51</v>
      </c>
      <c r="D28">
        <f>_xlfn.XLOOKUP(Tabla1[[#This Row],[DANE]],[1]proyeccion!A:A,[1]proyeccion!C:C)</f>
        <v>577</v>
      </c>
      <c r="E28">
        <f>_xlfn.XLOOKUP(Tabla1[[#This Row],[DANE]],'[1]matricula final 2025'!B:B,'[1]matricula final 2025'!D:D)</f>
        <v>565</v>
      </c>
      <c r="F28" s="5">
        <f>_xlfn.XLOOKUP(Tabla1[[#This Row],[DANE]],[1]hoy!B:B,[1]hoy!D:D,0)</f>
        <v>556</v>
      </c>
      <c r="G28" s="5">
        <f>Tabla1[[#This Row],[CUPOSOFERTADOS]]-F28</f>
        <v>21</v>
      </c>
      <c r="H28" s="3">
        <f>Tabla1[[#This Row],[MATRICULA 02/02/2026]]/Tabla1[[#This Row],[CUPOSOFERTADOS]]</f>
        <v>0.96360485268630847</v>
      </c>
    </row>
    <row r="29" spans="1:8" x14ac:dyDescent="0.35">
      <c r="A29" t="s">
        <v>52</v>
      </c>
      <c r="B29" s="5">
        <v>247268002052</v>
      </c>
      <c r="C29" t="s">
        <v>53</v>
      </c>
      <c r="D29">
        <f>_xlfn.XLOOKUP(Tabla1[[#This Row],[DANE]],[1]proyeccion!A:A,[1]proyeccion!C:C)</f>
        <v>1858</v>
      </c>
      <c r="E29">
        <f>_xlfn.XLOOKUP(Tabla1[[#This Row],[DANE]],'[1]matricula final 2025'!B:B,'[1]matricula final 2025'!D:D)</f>
        <v>1731</v>
      </c>
      <c r="F29" s="5">
        <f>_xlfn.XLOOKUP(Tabla1[[#This Row],[DANE]],[1]hoy!B:B,[1]hoy!D:D,0)</f>
        <v>1706</v>
      </c>
      <c r="G29" s="5">
        <f>Tabla1[[#This Row],[CUPOSOFERTADOS]]-F29</f>
        <v>152</v>
      </c>
      <c r="H29" s="3">
        <f>Tabla1[[#This Row],[MATRICULA 02/02/2026]]/Tabla1[[#This Row],[CUPOSOFERTADOS]]</f>
        <v>0.91819160387513454</v>
      </c>
    </row>
    <row r="30" spans="1:8" x14ac:dyDescent="0.35">
      <c r="A30" t="s">
        <v>48</v>
      </c>
      <c r="B30" s="5">
        <v>247189004228</v>
      </c>
      <c r="C30" t="s">
        <v>54</v>
      </c>
      <c r="D30">
        <f>_xlfn.XLOOKUP(Tabla1[[#This Row],[DANE]],[1]proyeccion!A:A,[1]proyeccion!C:C)</f>
        <v>1185</v>
      </c>
      <c r="E30">
        <f>_xlfn.XLOOKUP(Tabla1[[#This Row],[DANE]],'[1]matricula final 2025'!B:B,'[1]matricula final 2025'!D:D)</f>
        <v>1141</v>
      </c>
      <c r="F30" s="5">
        <f>_xlfn.XLOOKUP(Tabla1[[#This Row],[DANE]],[1]hoy!B:B,[1]hoy!D:D,0)</f>
        <v>996</v>
      </c>
      <c r="G30" s="5">
        <f>Tabla1[[#This Row],[CUPOSOFERTADOS]]-F30</f>
        <v>189</v>
      </c>
      <c r="H30" s="3">
        <f>Tabla1[[#This Row],[MATRICULA 02/02/2026]]/Tabla1[[#This Row],[CUPOSOFERTADOS]]</f>
        <v>0.84050632911392409</v>
      </c>
    </row>
    <row r="31" spans="1:8" x14ac:dyDescent="0.35">
      <c r="A31" t="s">
        <v>55</v>
      </c>
      <c r="B31" s="5">
        <v>147798000081</v>
      </c>
      <c r="C31" t="s">
        <v>56</v>
      </c>
      <c r="D31">
        <f>_xlfn.XLOOKUP(Tabla1[[#This Row],[DANE]],[1]proyeccion!A:A,[1]proyeccion!C:C)</f>
        <v>833</v>
      </c>
      <c r="E31">
        <f>_xlfn.XLOOKUP(Tabla1[[#This Row],[DANE]],'[1]matricula final 2025'!B:B,'[1]matricula final 2025'!D:D)</f>
        <v>881</v>
      </c>
      <c r="F31" s="5">
        <f>_xlfn.XLOOKUP(Tabla1[[#This Row],[DANE]],[1]hoy!B:B,[1]hoy!D:D,0)</f>
        <v>781</v>
      </c>
      <c r="G31" s="5">
        <f>Tabla1[[#This Row],[CUPOSOFERTADOS]]-F31</f>
        <v>52</v>
      </c>
      <c r="H31" s="3">
        <f>Tabla1[[#This Row],[MATRICULA 02/02/2026]]/Tabla1[[#This Row],[CUPOSOFERTADOS]]</f>
        <v>0.93757503001200482</v>
      </c>
    </row>
    <row r="32" spans="1:8" x14ac:dyDescent="0.35">
      <c r="A32" t="s">
        <v>57</v>
      </c>
      <c r="B32" s="5">
        <v>247703000067</v>
      </c>
      <c r="C32" t="s">
        <v>58</v>
      </c>
      <c r="D32">
        <f>_xlfn.XLOOKUP(Tabla1[[#This Row],[DANE]],[1]proyeccion!A:A,[1]proyeccion!C:C)</f>
        <v>946</v>
      </c>
      <c r="E32">
        <f>_xlfn.XLOOKUP(Tabla1[[#This Row],[DANE]],'[1]matricula final 2025'!B:B,'[1]matricula final 2025'!D:D)</f>
        <v>900</v>
      </c>
      <c r="F32" s="5">
        <f>_xlfn.XLOOKUP(Tabla1[[#This Row],[DANE]],[1]hoy!B:B,[1]hoy!D:D,0)</f>
        <v>859</v>
      </c>
      <c r="G32" s="5">
        <f>Tabla1[[#This Row],[CUPOSOFERTADOS]]-F32</f>
        <v>87</v>
      </c>
      <c r="H32" s="3">
        <f>Tabla1[[#This Row],[MATRICULA 02/02/2026]]/Tabla1[[#This Row],[CUPOSOFERTADOS]]</f>
        <v>0.90803382663847776</v>
      </c>
    </row>
    <row r="33" spans="1:8" x14ac:dyDescent="0.35">
      <c r="A33" t="s">
        <v>23</v>
      </c>
      <c r="B33" s="5">
        <v>147245001232</v>
      </c>
      <c r="C33" t="s">
        <v>59</v>
      </c>
      <c r="D33">
        <f>_xlfn.XLOOKUP(Tabla1[[#This Row],[DANE]],[1]proyeccion!A:A,[1]proyeccion!C:C)</f>
        <v>2060</v>
      </c>
      <c r="E33">
        <f>_xlfn.XLOOKUP(Tabla1[[#This Row],[DANE]],'[1]matricula final 2025'!B:B,'[1]matricula final 2025'!D:D)</f>
        <v>1930</v>
      </c>
      <c r="F33" s="5">
        <f>_xlfn.XLOOKUP(Tabla1[[#This Row],[DANE]],[1]hoy!B:B,[1]hoy!D:D,0)</f>
        <v>1804</v>
      </c>
      <c r="G33" s="5">
        <f>Tabla1[[#This Row],[CUPOSOFERTADOS]]-F33</f>
        <v>256</v>
      </c>
      <c r="H33" s="3">
        <f>Tabla1[[#This Row],[MATRICULA 02/02/2026]]/Tabla1[[#This Row],[CUPOSOFERTADOS]]</f>
        <v>0.87572815533980586</v>
      </c>
    </row>
    <row r="34" spans="1:8" x14ac:dyDescent="0.35">
      <c r="A34" t="s">
        <v>23</v>
      </c>
      <c r="B34" s="5">
        <v>247245002021</v>
      </c>
      <c r="C34" t="s">
        <v>60</v>
      </c>
      <c r="D34">
        <f>_xlfn.XLOOKUP(Tabla1[[#This Row],[DANE]],[1]proyeccion!A:A,[1]proyeccion!C:C)</f>
        <v>386</v>
      </c>
      <c r="E34">
        <f>_xlfn.XLOOKUP(Tabla1[[#This Row],[DANE]],'[1]matricula final 2025'!B:B,'[1]matricula final 2025'!D:D)</f>
        <v>368</v>
      </c>
      <c r="F34" s="5">
        <f>_xlfn.XLOOKUP(Tabla1[[#This Row],[DANE]],[1]hoy!B:B,[1]hoy!D:D,0)</f>
        <v>313</v>
      </c>
      <c r="G34" s="5">
        <f>Tabla1[[#This Row],[CUPOSOFERTADOS]]-F34</f>
        <v>73</v>
      </c>
      <c r="H34" s="3">
        <f>Tabla1[[#This Row],[MATRICULA 02/02/2026]]/Tabla1[[#This Row],[CUPOSOFERTADOS]]</f>
        <v>0.81088082901554404</v>
      </c>
    </row>
    <row r="35" spans="1:8" x14ac:dyDescent="0.35">
      <c r="A35" t="s">
        <v>19</v>
      </c>
      <c r="B35" s="5">
        <v>347551000052</v>
      </c>
      <c r="C35" t="s">
        <v>61</v>
      </c>
      <c r="D35">
        <f>_xlfn.XLOOKUP(Tabla1[[#This Row],[DANE]],[1]proyeccion!A:A,[1]proyeccion!C:C)</f>
        <v>853</v>
      </c>
      <c r="E35">
        <f>_xlfn.XLOOKUP(Tabla1[[#This Row],[DANE]],'[1]matricula final 2025'!B:B,'[1]matricula final 2025'!D:D)</f>
        <v>823</v>
      </c>
      <c r="F35" s="5">
        <f>_xlfn.XLOOKUP(Tabla1[[#This Row],[DANE]],[1]hoy!B:B,[1]hoy!D:D,0)</f>
        <v>812</v>
      </c>
      <c r="G35" s="5">
        <f>Tabla1[[#This Row],[CUPOSOFERTADOS]]-F35</f>
        <v>41</v>
      </c>
      <c r="H35" s="3">
        <f>Tabla1[[#This Row],[MATRICULA 02/02/2026]]/Tabla1[[#This Row],[CUPOSOFERTADOS]]</f>
        <v>0.95193434935521692</v>
      </c>
    </row>
    <row r="36" spans="1:8" x14ac:dyDescent="0.35">
      <c r="A36" t="s">
        <v>31</v>
      </c>
      <c r="B36" s="5">
        <v>147170000014</v>
      </c>
      <c r="C36" t="s">
        <v>62</v>
      </c>
      <c r="D36">
        <f>_xlfn.XLOOKUP(Tabla1[[#This Row],[DANE]],[1]proyeccion!A:A,[1]proyeccion!C:C)</f>
        <v>1528</v>
      </c>
      <c r="E36">
        <f>_xlfn.XLOOKUP(Tabla1[[#This Row],[DANE]],'[1]matricula final 2025'!B:B,'[1]matricula final 2025'!D:D)</f>
        <v>1340</v>
      </c>
      <c r="F36" s="5">
        <f>_xlfn.XLOOKUP(Tabla1[[#This Row],[DANE]],[1]hoy!B:B,[1]hoy!D:D,0)</f>
        <v>1253</v>
      </c>
      <c r="G36" s="5">
        <f>Tabla1[[#This Row],[CUPOSOFERTADOS]]-F36</f>
        <v>275</v>
      </c>
      <c r="H36" s="3">
        <f>Tabla1[[#This Row],[MATRICULA 02/02/2026]]/Tabla1[[#This Row],[CUPOSOFERTADOS]]</f>
        <v>0.82002617801047117</v>
      </c>
    </row>
    <row r="37" spans="1:8" x14ac:dyDescent="0.35">
      <c r="A37" t="s">
        <v>63</v>
      </c>
      <c r="B37" s="5">
        <v>247288000200</v>
      </c>
      <c r="C37" t="s">
        <v>64</v>
      </c>
      <c r="D37">
        <f>_xlfn.XLOOKUP(Tabla1[[#This Row],[DANE]],[1]proyeccion!A:A,[1]proyeccion!C:C)</f>
        <v>1370</v>
      </c>
      <c r="E37">
        <f>_xlfn.XLOOKUP(Tabla1[[#This Row],[DANE]],'[1]matricula final 2025'!B:B,'[1]matricula final 2025'!D:D)</f>
        <v>1362</v>
      </c>
      <c r="F37" s="5">
        <f>_xlfn.XLOOKUP(Tabla1[[#This Row],[DANE]],[1]hoy!B:B,[1]hoy!D:D,0)</f>
        <v>1116</v>
      </c>
      <c r="G37" s="5">
        <f>Tabla1[[#This Row],[CUPOSOFERTADOS]]-F37</f>
        <v>254</v>
      </c>
      <c r="H37" s="3">
        <f>Tabla1[[#This Row],[MATRICULA 02/02/2026]]/Tabla1[[#This Row],[CUPOSOFERTADOS]]</f>
        <v>0.81459854014598543</v>
      </c>
    </row>
    <row r="38" spans="1:8" x14ac:dyDescent="0.35">
      <c r="A38" t="s">
        <v>44</v>
      </c>
      <c r="B38" s="5">
        <v>247692000281</v>
      </c>
      <c r="C38" t="s">
        <v>65</v>
      </c>
      <c r="D38">
        <f>_xlfn.XLOOKUP(Tabla1[[#This Row],[DANE]],[1]proyeccion!A:A,[1]proyeccion!C:C)</f>
        <v>398</v>
      </c>
      <c r="E38">
        <f>_xlfn.XLOOKUP(Tabla1[[#This Row],[DANE]],'[1]matricula final 2025'!B:B,'[1]matricula final 2025'!D:D)</f>
        <v>378</v>
      </c>
      <c r="F38" s="5">
        <f>_xlfn.XLOOKUP(Tabla1[[#This Row],[DANE]],[1]hoy!B:B,[1]hoy!D:D,0)</f>
        <v>346</v>
      </c>
      <c r="G38" s="5">
        <f>Tabla1[[#This Row],[CUPOSOFERTADOS]]-F38</f>
        <v>52</v>
      </c>
      <c r="H38" s="3">
        <f>Tabla1[[#This Row],[MATRICULA 02/02/2026]]/Tabla1[[#This Row],[CUPOSOFERTADOS]]</f>
        <v>0.8693467336683417</v>
      </c>
    </row>
    <row r="39" spans="1:8" x14ac:dyDescent="0.35">
      <c r="A39" t="s">
        <v>66</v>
      </c>
      <c r="B39" s="5">
        <v>247053000032</v>
      </c>
      <c r="C39" t="s">
        <v>67</v>
      </c>
      <c r="D39">
        <f>_xlfn.XLOOKUP(Tabla1[[#This Row],[DANE]],[1]proyeccion!A:A,[1]proyeccion!C:C)</f>
        <v>1604</v>
      </c>
      <c r="E39">
        <f>_xlfn.XLOOKUP(Tabla1[[#This Row],[DANE]],'[1]matricula final 2025'!B:B,'[1]matricula final 2025'!D:D)</f>
        <v>1561</v>
      </c>
      <c r="F39" s="5">
        <f>_xlfn.XLOOKUP(Tabla1[[#This Row],[DANE]],[1]hoy!B:B,[1]hoy!D:D,0)</f>
        <v>1311</v>
      </c>
      <c r="G39" s="5">
        <f>Tabla1[[#This Row],[CUPOSOFERTADOS]]-F39</f>
        <v>293</v>
      </c>
      <c r="H39" s="3">
        <f>Tabla1[[#This Row],[MATRICULA 02/02/2026]]/Tabla1[[#This Row],[CUPOSOFERTADOS]]</f>
        <v>0.81733167082294267</v>
      </c>
    </row>
    <row r="40" spans="1:8" x14ac:dyDescent="0.35">
      <c r="A40" t="s">
        <v>23</v>
      </c>
      <c r="B40" s="5">
        <v>247245000184</v>
      </c>
      <c r="C40" t="s">
        <v>68</v>
      </c>
      <c r="D40">
        <f>_xlfn.XLOOKUP(Tabla1[[#This Row],[DANE]],[1]proyeccion!A:A,[1]proyeccion!C:C)</f>
        <v>264</v>
      </c>
      <c r="E40">
        <f>_xlfn.XLOOKUP(Tabla1[[#This Row],[DANE]],'[1]matricula final 2025'!B:B,'[1]matricula final 2025'!D:D)</f>
        <v>274</v>
      </c>
      <c r="F40" s="5">
        <f>_xlfn.XLOOKUP(Tabla1[[#This Row],[DANE]],[1]hoy!B:B,[1]hoy!D:D,0)</f>
        <v>280</v>
      </c>
      <c r="G40" s="5">
        <f>Tabla1[[#This Row],[CUPOSOFERTADOS]]-F40</f>
        <v>-16</v>
      </c>
      <c r="H40" s="3">
        <f>Tabla1[[#This Row],[MATRICULA 02/02/2026]]/Tabla1[[#This Row],[CUPOSOFERTADOS]]</f>
        <v>1.0606060606060606</v>
      </c>
    </row>
    <row r="41" spans="1:8" x14ac:dyDescent="0.35">
      <c r="A41" t="s">
        <v>69</v>
      </c>
      <c r="B41" s="5">
        <v>247555000001</v>
      </c>
      <c r="C41" t="s">
        <v>70</v>
      </c>
      <c r="D41">
        <f>_xlfn.XLOOKUP(Tabla1[[#This Row],[DANE]],[1]proyeccion!A:A,[1]proyeccion!C:C)</f>
        <v>3080</v>
      </c>
      <c r="E41">
        <f>_xlfn.XLOOKUP(Tabla1[[#This Row],[DANE]],'[1]matricula final 2025'!B:B,'[1]matricula final 2025'!D:D)</f>
        <v>3265</v>
      </c>
      <c r="F41" s="5">
        <f>_xlfn.XLOOKUP(Tabla1[[#This Row],[DANE]],[1]hoy!B:B,[1]hoy!D:D,0)</f>
        <v>2717</v>
      </c>
      <c r="G41" s="5">
        <f>Tabla1[[#This Row],[CUPOSOFERTADOS]]-F41</f>
        <v>363</v>
      </c>
      <c r="H41" s="3">
        <f>Tabla1[[#This Row],[MATRICULA 02/02/2026]]/Tabla1[[#This Row],[CUPOSOFERTADOS]]</f>
        <v>0.88214285714285712</v>
      </c>
    </row>
    <row r="42" spans="1:8" x14ac:dyDescent="0.35">
      <c r="A42" t="s">
        <v>55</v>
      </c>
      <c r="B42" s="5">
        <v>447798000327</v>
      </c>
      <c r="C42" t="s">
        <v>71</v>
      </c>
      <c r="D42">
        <f>_xlfn.XLOOKUP(Tabla1[[#This Row],[DANE]],[1]proyeccion!A:A,[1]proyeccion!C:C)</f>
        <v>823</v>
      </c>
      <c r="E42">
        <f>_xlfn.XLOOKUP(Tabla1[[#This Row],[DANE]],'[1]matricula final 2025'!B:B,'[1]matricula final 2025'!D:D)</f>
        <v>683</v>
      </c>
      <c r="F42" s="5">
        <f>_xlfn.XLOOKUP(Tabla1[[#This Row],[DANE]],[1]hoy!B:B,[1]hoy!D:D,0)</f>
        <v>773</v>
      </c>
      <c r="G42" s="5">
        <f>Tabla1[[#This Row],[CUPOSOFERTADOS]]-F42</f>
        <v>50</v>
      </c>
      <c r="H42" s="3">
        <f>Tabla1[[#This Row],[MATRICULA 02/02/2026]]/Tabla1[[#This Row],[CUPOSOFERTADOS]]</f>
        <v>0.93924665856622114</v>
      </c>
    </row>
    <row r="43" spans="1:8" x14ac:dyDescent="0.35">
      <c r="A43" t="s">
        <v>19</v>
      </c>
      <c r="B43" s="5">
        <v>247551000392</v>
      </c>
      <c r="C43" t="s">
        <v>72</v>
      </c>
      <c r="D43">
        <f>_xlfn.XLOOKUP(Tabla1[[#This Row],[DANE]],[1]proyeccion!A:A,[1]proyeccion!C:C)</f>
        <v>1264</v>
      </c>
      <c r="E43">
        <f>_xlfn.XLOOKUP(Tabla1[[#This Row],[DANE]],'[1]matricula final 2025'!B:B,'[1]matricula final 2025'!D:D)</f>
        <v>1166</v>
      </c>
      <c r="F43" s="5">
        <f>_xlfn.XLOOKUP(Tabla1[[#This Row],[DANE]],[1]hoy!B:B,[1]hoy!D:D,0)</f>
        <v>1136</v>
      </c>
      <c r="G43" s="5">
        <f>Tabla1[[#This Row],[CUPOSOFERTADOS]]-F43</f>
        <v>128</v>
      </c>
      <c r="H43" s="3">
        <f>Tabla1[[#This Row],[MATRICULA 02/02/2026]]/Tabla1[[#This Row],[CUPOSOFERTADOS]]</f>
        <v>0.89873417721518989</v>
      </c>
    </row>
    <row r="44" spans="1:8" x14ac:dyDescent="0.35">
      <c r="A44" t="s">
        <v>48</v>
      </c>
      <c r="B44" s="5">
        <v>447189001279</v>
      </c>
      <c r="C44" t="s">
        <v>73</v>
      </c>
      <c r="D44">
        <f>_xlfn.XLOOKUP(Tabla1[[#This Row],[DANE]],[1]proyeccion!A:A,[1]proyeccion!C:C)</f>
        <v>2426</v>
      </c>
      <c r="E44">
        <f>_xlfn.XLOOKUP(Tabla1[[#This Row],[DANE]],'[1]matricula final 2025'!B:B,'[1]matricula final 2025'!D:D)</f>
        <v>2327</v>
      </c>
      <c r="F44" s="5">
        <f>_xlfn.XLOOKUP(Tabla1[[#This Row],[DANE]],[1]hoy!B:B,[1]hoy!D:D,0)</f>
        <v>2279</v>
      </c>
      <c r="G44" s="5">
        <f>Tabla1[[#This Row],[CUPOSOFERTADOS]]-F44</f>
        <v>147</v>
      </c>
      <c r="H44" s="3">
        <f>Tabla1[[#This Row],[MATRICULA 02/02/2026]]/Tabla1[[#This Row],[CUPOSOFERTADOS]]</f>
        <v>0.93940643033800497</v>
      </c>
    </row>
    <row r="45" spans="1:8" x14ac:dyDescent="0.35">
      <c r="A45" t="s">
        <v>74</v>
      </c>
      <c r="B45" s="5">
        <v>247707000673</v>
      </c>
      <c r="C45" t="s">
        <v>75</v>
      </c>
      <c r="D45">
        <f>_xlfn.XLOOKUP(Tabla1[[#This Row],[DANE]],[1]proyeccion!A:A,[1]proyeccion!C:C)</f>
        <v>614</v>
      </c>
      <c r="E45">
        <f>_xlfn.XLOOKUP(Tabla1[[#This Row],[DANE]],'[1]matricula final 2025'!B:B,'[1]matricula final 2025'!D:D)</f>
        <v>557</v>
      </c>
      <c r="F45" s="5">
        <f>_xlfn.XLOOKUP(Tabla1[[#This Row],[DANE]],[1]hoy!B:B,[1]hoy!D:D,0)</f>
        <v>524</v>
      </c>
      <c r="G45" s="5">
        <f>Tabla1[[#This Row],[CUPOSOFERTADOS]]-F45</f>
        <v>90</v>
      </c>
      <c r="H45" s="3">
        <f>Tabla1[[#This Row],[MATRICULA 02/02/2026]]/Tabla1[[#This Row],[CUPOSOFERTADOS]]</f>
        <v>0.85342019543973946</v>
      </c>
    </row>
    <row r="46" spans="1:8" x14ac:dyDescent="0.35">
      <c r="A46" t="s">
        <v>46</v>
      </c>
      <c r="B46" s="5">
        <v>247570000352</v>
      </c>
      <c r="C46" t="s">
        <v>76</v>
      </c>
      <c r="D46">
        <f>_xlfn.XLOOKUP(Tabla1[[#This Row],[DANE]],[1]proyeccion!A:A,[1]proyeccion!C:C)</f>
        <v>529</v>
      </c>
      <c r="E46">
        <f>_xlfn.XLOOKUP(Tabla1[[#This Row],[DANE]],'[1]matricula final 2025'!B:B,'[1]matricula final 2025'!D:D)</f>
        <v>494</v>
      </c>
      <c r="F46" s="5">
        <f>_xlfn.XLOOKUP(Tabla1[[#This Row],[DANE]],[1]hoy!B:B,[1]hoy!D:D,0)</f>
        <v>537</v>
      </c>
      <c r="G46" s="5">
        <f>Tabla1[[#This Row],[CUPOSOFERTADOS]]-F46</f>
        <v>-8</v>
      </c>
      <c r="H46" s="3">
        <f>Tabla1[[#This Row],[MATRICULA 02/02/2026]]/Tabla1[[#This Row],[CUPOSOFERTADOS]]</f>
        <v>1.0151228733459357</v>
      </c>
    </row>
    <row r="47" spans="1:8" x14ac:dyDescent="0.35">
      <c r="A47" t="s">
        <v>66</v>
      </c>
      <c r="B47" s="5">
        <v>247053002213</v>
      </c>
      <c r="C47" t="s">
        <v>77</v>
      </c>
      <c r="D47">
        <f>_xlfn.XLOOKUP(Tabla1[[#This Row],[DANE]],[1]proyeccion!A:A,[1]proyeccion!C:C)</f>
        <v>617</v>
      </c>
      <c r="E47">
        <f>_xlfn.XLOOKUP(Tabla1[[#This Row],[DANE]],'[1]matricula final 2025'!B:B,'[1]matricula final 2025'!D:D)</f>
        <v>638</v>
      </c>
      <c r="F47" s="5">
        <f>_xlfn.XLOOKUP(Tabla1[[#This Row],[DANE]],[1]hoy!B:B,[1]hoy!D:D,0)</f>
        <v>601</v>
      </c>
      <c r="G47" s="5">
        <f>Tabla1[[#This Row],[CUPOSOFERTADOS]]-F47</f>
        <v>16</v>
      </c>
      <c r="H47" s="3">
        <f>Tabla1[[#This Row],[MATRICULA 02/02/2026]]/Tabla1[[#This Row],[CUPOSOFERTADOS]]</f>
        <v>0.97406807131280393</v>
      </c>
    </row>
    <row r="48" spans="1:8" x14ac:dyDescent="0.35">
      <c r="A48" t="s">
        <v>23</v>
      </c>
      <c r="B48" s="5">
        <v>247245001903</v>
      </c>
      <c r="C48" t="s">
        <v>78</v>
      </c>
      <c r="D48">
        <f>_xlfn.XLOOKUP(Tabla1[[#This Row],[DANE]],[1]proyeccion!A:A,[1]proyeccion!C:C)</f>
        <v>297</v>
      </c>
      <c r="E48">
        <f>_xlfn.XLOOKUP(Tabla1[[#This Row],[DANE]],'[1]matricula final 2025'!B:B,'[1]matricula final 2025'!D:D)</f>
        <v>290</v>
      </c>
      <c r="F48" s="5">
        <f>_xlfn.XLOOKUP(Tabla1[[#This Row],[DANE]],[1]hoy!B:B,[1]hoy!D:D,0)</f>
        <v>319</v>
      </c>
      <c r="G48" s="5">
        <f>Tabla1[[#This Row],[CUPOSOFERTADOS]]-F48</f>
        <v>-22</v>
      </c>
      <c r="H48" s="3">
        <f>Tabla1[[#This Row],[MATRICULA 02/02/2026]]/Tabla1[[#This Row],[CUPOSOFERTADOS]]</f>
        <v>1.0740740740740742</v>
      </c>
    </row>
    <row r="49" spans="1:8" x14ac:dyDescent="0.35">
      <c r="A49" t="s">
        <v>37</v>
      </c>
      <c r="B49" s="5">
        <v>247541000271</v>
      </c>
      <c r="C49" t="s">
        <v>79</v>
      </c>
      <c r="D49">
        <f>_xlfn.XLOOKUP(Tabla1[[#This Row],[DANE]],[1]proyeccion!A:A,[1]proyeccion!C:C)</f>
        <v>1217</v>
      </c>
      <c r="E49">
        <f>_xlfn.XLOOKUP(Tabla1[[#This Row],[DANE]],'[1]matricula final 2025'!B:B,'[1]matricula final 2025'!D:D)</f>
        <v>1123</v>
      </c>
      <c r="F49" s="5">
        <f>_xlfn.XLOOKUP(Tabla1[[#This Row],[DANE]],[1]hoy!B:B,[1]hoy!D:D,0)</f>
        <v>1087</v>
      </c>
      <c r="G49" s="5">
        <f>Tabla1[[#This Row],[CUPOSOFERTADOS]]-F49</f>
        <v>130</v>
      </c>
      <c r="H49" s="3">
        <f>Tabla1[[#This Row],[MATRICULA 02/02/2026]]/Tabla1[[#This Row],[CUPOSOFERTADOS]]</f>
        <v>0.89317995069843881</v>
      </c>
    </row>
    <row r="50" spans="1:8" x14ac:dyDescent="0.35">
      <c r="A50" t="s">
        <v>23</v>
      </c>
      <c r="B50" s="5">
        <v>247245000176</v>
      </c>
      <c r="C50" t="s">
        <v>80</v>
      </c>
      <c r="D50">
        <f>_xlfn.XLOOKUP(Tabla1[[#This Row],[DANE]],[1]proyeccion!A:A,[1]proyeccion!C:C)</f>
        <v>418</v>
      </c>
      <c r="E50">
        <f>_xlfn.XLOOKUP(Tabla1[[#This Row],[DANE]],'[1]matricula final 2025'!B:B,'[1]matricula final 2025'!D:D)</f>
        <v>405</v>
      </c>
      <c r="F50" s="5">
        <f>_xlfn.XLOOKUP(Tabla1[[#This Row],[DANE]],[1]hoy!B:B,[1]hoy!D:D,0)</f>
        <v>401</v>
      </c>
      <c r="G50" s="5">
        <f>Tabla1[[#This Row],[CUPOSOFERTADOS]]-F50</f>
        <v>17</v>
      </c>
      <c r="H50" s="3">
        <f>Tabla1[[#This Row],[MATRICULA 02/02/2026]]/Tabla1[[#This Row],[CUPOSOFERTADOS]]</f>
        <v>0.95933014354066981</v>
      </c>
    </row>
    <row r="51" spans="1:8" x14ac:dyDescent="0.35">
      <c r="A51" t="s">
        <v>81</v>
      </c>
      <c r="B51" s="5">
        <v>247555002471</v>
      </c>
      <c r="C51" t="s">
        <v>82</v>
      </c>
      <c r="D51">
        <f>_xlfn.XLOOKUP(Tabla1[[#This Row],[DANE]],[1]proyeccion!A:A,[1]proyeccion!C:C)</f>
        <v>1490</v>
      </c>
      <c r="E51">
        <f>_xlfn.XLOOKUP(Tabla1[[#This Row],[DANE]],'[1]matricula final 2025'!B:B,'[1]matricula final 2025'!D:D)</f>
        <v>1450</v>
      </c>
      <c r="F51" s="5">
        <f>_xlfn.XLOOKUP(Tabla1[[#This Row],[DANE]],[1]hoy!B:B,[1]hoy!D:D,0)</f>
        <v>1462</v>
      </c>
      <c r="G51" s="5">
        <f>Tabla1[[#This Row],[CUPOSOFERTADOS]]-F51</f>
        <v>28</v>
      </c>
      <c r="H51" s="3">
        <f>Tabla1[[#This Row],[MATRICULA 02/02/2026]]/Tabla1[[#This Row],[CUPOSOFERTADOS]]</f>
        <v>0.98120805369127517</v>
      </c>
    </row>
    <row r="52" spans="1:8" x14ac:dyDescent="0.35">
      <c r="A52" t="s">
        <v>55</v>
      </c>
      <c r="B52" s="5">
        <v>247798000051</v>
      </c>
      <c r="C52" t="s">
        <v>83</v>
      </c>
      <c r="D52">
        <f>_xlfn.XLOOKUP(Tabla1[[#This Row],[DANE]],[1]proyeccion!A:A,[1]proyeccion!C:C)</f>
        <v>308</v>
      </c>
      <c r="E52">
        <f>_xlfn.XLOOKUP(Tabla1[[#This Row],[DANE]],'[1]matricula final 2025'!B:B,'[1]matricula final 2025'!D:D)</f>
        <v>306</v>
      </c>
      <c r="F52" s="5">
        <f>_xlfn.XLOOKUP(Tabla1[[#This Row],[DANE]],[1]hoy!B:B,[1]hoy!D:D,0)</f>
        <v>285</v>
      </c>
      <c r="G52" s="5">
        <f>Tabla1[[#This Row],[CUPOSOFERTADOS]]-F52</f>
        <v>23</v>
      </c>
      <c r="H52" s="3">
        <f>Tabla1[[#This Row],[MATRICULA 02/02/2026]]/Tabla1[[#This Row],[CUPOSOFERTADOS]]</f>
        <v>0.92532467532467533</v>
      </c>
    </row>
    <row r="53" spans="1:8" x14ac:dyDescent="0.35">
      <c r="A53" t="s">
        <v>40</v>
      </c>
      <c r="B53" s="5">
        <v>147288000264</v>
      </c>
      <c r="C53" t="s">
        <v>84</v>
      </c>
      <c r="D53">
        <f>_xlfn.XLOOKUP(Tabla1[[#This Row],[DANE]],[1]proyeccion!A:A,[1]proyeccion!C:C)</f>
        <v>2903</v>
      </c>
      <c r="E53">
        <f>_xlfn.XLOOKUP(Tabla1[[#This Row],[DANE]],'[1]matricula final 2025'!B:B,'[1]matricula final 2025'!D:D)</f>
        <v>2500</v>
      </c>
      <c r="F53" s="5">
        <f>_xlfn.XLOOKUP(Tabla1[[#This Row],[DANE]],[1]hoy!B:B,[1]hoy!D:D,0)</f>
        <v>2573</v>
      </c>
      <c r="G53" s="5">
        <f>Tabla1[[#This Row],[CUPOSOFERTADOS]]-F53</f>
        <v>330</v>
      </c>
      <c r="H53" s="3">
        <f>Tabla1[[#This Row],[MATRICULA 02/02/2026]]/Tabla1[[#This Row],[CUPOSOFERTADOS]]</f>
        <v>0.8863244919049259</v>
      </c>
    </row>
    <row r="54" spans="1:8" x14ac:dyDescent="0.35">
      <c r="A54" t="s">
        <v>29</v>
      </c>
      <c r="B54" s="5">
        <v>247161000316</v>
      </c>
      <c r="C54" t="s">
        <v>85</v>
      </c>
      <c r="D54">
        <f>_xlfn.XLOOKUP(Tabla1[[#This Row],[DANE]],[1]proyeccion!A:A,[1]proyeccion!C:C)</f>
        <v>480</v>
      </c>
      <c r="E54">
        <f>_xlfn.XLOOKUP(Tabla1[[#This Row],[DANE]],'[1]matricula final 2025'!B:B,'[1]matricula final 2025'!D:D)</f>
        <v>447</v>
      </c>
      <c r="F54" s="5">
        <f>_xlfn.XLOOKUP(Tabla1[[#This Row],[DANE]],[1]hoy!B:B,[1]hoy!D:D,0)</f>
        <v>145</v>
      </c>
      <c r="G54" s="5">
        <f>Tabla1[[#This Row],[CUPOSOFERTADOS]]-F54</f>
        <v>335</v>
      </c>
      <c r="H54" s="3">
        <f>Tabla1[[#This Row],[MATRICULA 02/02/2026]]/Tabla1[[#This Row],[CUPOSOFERTADOS]]</f>
        <v>0.30208333333333331</v>
      </c>
    </row>
    <row r="55" spans="1:8" x14ac:dyDescent="0.35">
      <c r="A55" t="s">
        <v>19</v>
      </c>
      <c r="B55" s="5">
        <v>247551001178</v>
      </c>
      <c r="C55" t="s">
        <v>86</v>
      </c>
      <c r="D55">
        <f>_xlfn.XLOOKUP(Tabla1[[#This Row],[DANE]],[1]proyeccion!A:A,[1]proyeccion!C:C)</f>
        <v>457</v>
      </c>
      <c r="E55">
        <f>_xlfn.XLOOKUP(Tabla1[[#This Row],[DANE]],'[1]matricula final 2025'!B:B,'[1]matricula final 2025'!D:D)</f>
        <v>449</v>
      </c>
      <c r="F55" s="5">
        <f>_xlfn.XLOOKUP(Tabla1[[#This Row],[DANE]],[1]hoy!B:B,[1]hoy!D:D,0)</f>
        <v>419</v>
      </c>
      <c r="G55" s="5">
        <f>Tabla1[[#This Row],[CUPOSOFERTADOS]]-F55</f>
        <v>38</v>
      </c>
      <c r="H55" s="3">
        <f>Tabla1[[#This Row],[MATRICULA 02/02/2026]]/Tabla1[[#This Row],[CUPOSOFERTADOS]]</f>
        <v>0.91684901531728669</v>
      </c>
    </row>
    <row r="56" spans="1:8" x14ac:dyDescent="0.35">
      <c r="A56" t="s">
        <v>66</v>
      </c>
      <c r="B56" s="5">
        <v>147053000488</v>
      </c>
      <c r="C56" t="s">
        <v>87</v>
      </c>
      <c r="D56">
        <f>_xlfn.XLOOKUP(Tabla1[[#This Row],[DANE]],[1]proyeccion!A:A,[1]proyeccion!C:C)</f>
        <v>1442</v>
      </c>
      <c r="E56">
        <f>_xlfn.XLOOKUP(Tabla1[[#This Row],[DANE]],'[1]matricula final 2025'!B:B,'[1]matricula final 2025'!D:D)</f>
        <v>1384</v>
      </c>
      <c r="F56" s="5">
        <f>_xlfn.XLOOKUP(Tabla1[[#This Row],[DANE]],[1]hoy!B:B,[1]hoy!D:D,0)</f>
        <v>1406</v>
      </c>
      <c r="G56" s="5">
        <f>Tabla1[[#This Row],[CUPOSOFERTADOS]]-F56</f>
        <v>36</v>
      </c>
      <c r="H56" s="3">
        <f>Tabla1[[#This Row],[MATRICULA 02/02/2026]]/Tabla1[[#This Row],[CUPOSOFERTADOS]]</f>
        <v>0.97503467406380029</v>
      </c>
    </row>
    <row r="57" spans="1:8" x14ac:dyDescent="0.35">
      <c r="A57" t="s">
        <v>69</v>
      </c>
      <c r="B57" s="5">
        <v>147555000171</v>
      </c>
      <c r="C57" t="s">
        <v>88</v>
      </c>
      <c r="D57">
        <f>_xlfn.XLOOKUP(Tabla1[[#This Row],[DANE]],[1]proyeccion!A:A,[1]proyeccion!C:C)</f>
        <v>765</v>
      </c>
      <c r="E57">
        <f>_xlfn.XLOOKUP(Tabla1[[#This Row],[DANE]],'[1]matricula final 2025'!B:B,'[1]matricula final 2025'!D:D)</f>
        <v>711</v>
      </c>
      <c r="F57" s="5">
        <f>_xlfn.XLOOKUP(Tabla1[[#This Row],[DANE]],[1]hoy!B:B,[1]hoy!D:D,0)</f>
        <v>581</v>
      </c>
      <c r="G57" s="5">
        <f>Tabla1[[#This Row],[CUPOSOFERTADOS]]-F57</f>
        <v>184</v>
      </c>
      <c r="H57" s="3">
        <f>Tabla1[[#This Row],[MATRICULA 02/02/2026]]/Tabla1[[#This Row],[CUPOSOFERTADOS]]</f>
        <v>0.7594771241830065</v>
      </c>
    </row>
    <row r="58" spans="1:8" x14ac:dyDescent="0.35">
      <c r="A58" t="s">
        <v>74</v>
      </c>
      <c r="B58" s="5">
        <v>247707000827</v>
      </c>
      <c r="C58" t="s">
        <v>89</v>
      </c>
      <c r="D58">
        <f>_xlfn.XLOOKUP(Tabla1[[#This Row],[DANE]],[1]proyeccion!A:A,[1]proyeccion!C:C)</f>
        <v>684</v>
      </c>
      <c r="E58">
        <f>_xlfn.XLOOKUP(Tabla1[[#This Row],[DANE]],'[1]matricula final 2025'!B:B,'[1]matricula final 2025'!D:D)</f>
        <v>620</v>
      </c>
      <c r="F58" s="5">
        <f>_xlfn.XLOOKUP(Tabla1[[#This Row],[DANE]],[1]hoy!B:B,[1]hoy!D:D,0)</f>
        <v>583</v>
      </c>
      <c r="G58" s="5">
        <f>Tabla1[[#This Row],[CUPOSOFERTADOS]]-F58</f>
        <v>101</v>
      </c>
      <c r="H58" s="3">
        <f>Tabla1[[#This Row],[MATRICULA 02/02/2026]]/Tabla1[[#This Row],[CUPOSOFERTADOS]]</f>
        <v>0.85233918128654973</v>
      </c>
    </row>
    <row r="59" spans="1:8" x14ac:dyDescent="0.35">
      <c r="A59" t="s">
        <v>27</v>
      </c>
      <c r="B59" s="5">
        <v>247707000347</v>
      </c>
      <c r="C59" t="s">
        <v>90</v>
      </c>
      <c r="D59">
        <f>_xlfn.XLOOKUP(Tabla1[[#This Row],[DANE]],[1]proyeccion!A:A,[1]proyeccion!C:C)</f>
        <v>304</v>
      </c>
      <c r="E59">
        <f>_xlfn.XLOOKUP(Tabla1[[#This Row],[DANE]],'[1]matricula final 2025'!B:B,'[1]matricula final 2025'!D:D)</f>
        <v>301</v>
      </c>
      <c r="F59" s="5">
        <f>_xlfn.XLOOKUP(Tabla1[[#This Row],[DANE]],[1]hoy!B:B,[1]hoy!D:D,0)</f>
        <v>283</v>
      </c>
      <c r="G59" s="5">
        <f>Tabla1[[#This Row],[CUPOSOFERTADOS]]-F59</f>
        <v>21</v>
      </c>
      <c r="H59" s="3">
        <f>Tabla1[[#This Row],[MATRICULA 02/02/2026]]/Tabla1[[#This Row],[CUPOSOFERTADOS]]</f>
        <v>0.93092105263157898</v>
      </c>
    </row>
    <row r="60" spans="1:8" x14ac:dyDescent="0.35">
      <c r="A60" t="s">
        <v>27</v>
      </c>
      <c r="B60" s="5">
        <v>247720000011</v>
      </c>
      <c r="C60" t="s">
        <v>91</v>
      </c>
      <c r="D60">
        <f>_xlfn.XLOOKUP(Tabla1[[#This Row],[DANE]],[1]proyeccion!A:A,[1]proyeccion!C:C)</f>
        <v>291</v>
      </c>
      <c r="E60">
        <f>_xlfn.XLOOKUP(Tabla1[[#This Row],[DANE]],'[1]matricula final 2025'!B:B,'[1]matricula final 2025'!D:D)</f>
        <v>294</v>
      </c>
      <c r="F60" s="5">
        <f>_xlfn.XLOOKUP(Tabla1[[#This Row],[DANE]],[1]hoy!B:B,[1]hoy!D:D,0)</f>
        <v>223</v>
      </c>
      <c r="G60" s="5">
        <f>Tabla1[[#This Row],[CUPOSOFERTADOS]]-F60</f>
        <v>68</v>
      </c>
      <c r="H60" s="3">
        <f>Tabla1[[#This Row],[MATRICULA 02/02/2026]]/Tabla1[[#This Row],[CUPOSOFERTADOS]]</f>
        <v>0.76632302405498287</v>
      </c>
    </row>
    <row r="61" spans="1:8" x14ac:dyDescent="0.35">
      <c r="A61" t="s">
        <v>63</v>
      </c>
      <c r="B61" s="5">
        <v>247288000595</v>
      </c>
      <c r="C61" t="s">
        <v>92</v>
      </c>
      <c r="D61">
        <f>_xlfn.XLOOKUP(Tabla1[[#This Row],[DANE]],[1]proyeccion!A:A,[1]proyeccion!C:C)</f>
        <v>962</v>
      </c>
      <c r="E61">
        <f>_xlfn.XLOOKUP(Tabla1[[#This Row],[DANE]],'[1]matricula final 2025'!B:B,'[1]matricula final 2025'!D:D)</f>
        <v>980</v>
      </c>
      <c r="F61" s="5">
        <f>_xlfn.XLOOKUP(Tabla1[[#This Row],[DANE]],[1]hoy!B:B,[1]hoy!D:D,0)</f>
        <v>947</v>
      </c>
      <c r="G61" s="5">
        <f>Tabla1[[#This Row],[CUPOSOFERTADOS]]-F61</f>
        <v>15</v>
      </c>
      <c r="H61" s="3">
        <f>Tabla1[[#This Row],[MATRICULA 02/02/2026]]/Tabla1[[#This Row],[CUPOSOFERTADOS]]</f>
        <v>0.98440748440748438</v>
      </c>
    </row>
    <row r="62" spans="1:8" x14ac:dyDescent="0.35">
      <c r="A62" t="s">
        <v>25</v>
      </c>
      <c r="B62" s="5">
        <v>247258000370</v>
      </c>
      <c r="C62" t="s">
        <v>93</v>
      </c>
      <c r="D62">
        <f>_xlfn.XLOOKUP(Tabla1[[#This Row],[DANE]],[1]proyeccion!A:A,[1]proyeccion!C:C)</f>
        <v>1025</v>
      </c>
      <c r="E62">
        <f>_xlfn.XLOOKUP(Tabla1[[#This Row],[DANE]],'[1]matricula final 2025'!B:B,'[1]matricula final 2025'!D:D)</f>
        <v>1045</v>
      </c>
      <c r="F62" s="5">
        <f>_xlfn.XLOOKUP(Tabla1[[#This Row],[DANE]],[1]hoy!B:B,[1]hoy!D:D,0)</f>
        <v>948</v>
      </c>
      <c r="G62" s="5">
        <f>Tabla1[[#This Row],[CUPOSOFERTADOS]]-F62</f>
        <v>77</v>
      </c>
      <c r="H62" s="3">
        <f>Tabla1[[#This Row],[MATRICULA 02/02/2026]]/Tabla1[[#This Row],[CUPOSOFERTADOS]]</f>
        <v>0.92487804878048785</v>
      </c>
    </row>
    <row r="63" spans="1:8" x14ac:dyDescent="0.35">
      <c r="A63" t="s">
        <v>57</v>
      </c>
      <c r="B63" s="5">
        <v>447703000180</v>
      </c>
      <c r="C63" t="s">
        <v>94</v>
      </c>
      <c r="D63">
        <f>_xlfn.XLOOKUP(Tabla1[[#This Row],[DANE]],[1]proyeccion!A:A,[1]proyeccion!C:C)</f>
        <v>679</v>
      </c>
      <c r="E63">
        <f>_xlfn.XLOOKUP(Tabla1[[#This Row],[DANE]],'[1]matricula final 2025'!B:B,'[1]matricula final 2025'!D:D)</f>
        <v>681</v>
      </c>
      <c r="F63" s="5">
        <f>_xlfn.XLOOKUP(Tabla1[[#This Row],[DANE]],[1]hoy!B:B,[1]hoy!D:D,0)</f>
        <v>655</v>
      </c>
      <c r="G63" s="5">
        <f>Tabla1[[#This Row],[CUPOSOFERTADOS]]-F63</f>
        <v>24</v>
      </c>
      <c r="H63" s="3">
        <f>Tabla1[[#This Row],[MATRICULA 02/02/2026]]/Tabla1[[#This Row],[CUPOSOFERTADOS]]</f>
        <v>0.96465390279823271</v>
      </c>
    </row>
    <row r="64" spans="1:8" x14ac:dyDescent="0.35">
      <c r="A64" t="s">
        <v>31</v>
      </c>
      <c r="B64" s="5">
        <v>147170000022</v>
      </c>
      <c r="C64" t="s">
        <v>95</v>
      </c>
      <c r="D64">
        <f>_xlfn.XLOOKUP(Tabla1[[#This Row],[DANE]],[1]proyeccion!A:A,[1]proyeccion!C:C)</f>
        <v>2461</v>
      </c>
      <c r="E64">
        <f>_xlfn.XLOOKUP(Tabla1[[#This Row],[DANE]],'[1]matricula final 2025'!B:B,'[1]matricula final 2025'!D:D)</f>
        <v>2143</v>
      </c>
      <c r="F64" s="5">
        <f>_xlfn.XLOOKUP(Tabla1[[#This Row],[DANE]],[1]hoy!B:B,[1]hoy!D:D,0)</f>
        <v>2194</v>
      </c>
      <c r="G64" s="5">
        <f>Tabla1[[#This Row],[CUPOSOFERTADOS]]-F64</f>
        <v>267</v>
      </c>
      <c r="H64" s="3">
        <f>Tabla1[[#This Row],[MATRICULA 02/02/2026]]/Tabla1[[#This Row],[CUPOSOFERTADOS]]</f>
        <v>0.89150751726940269</v>
      </c>
    </row>
    <row r="65" spans="1:8" x14ac:dyDescent="0.35">
      <c r="A65" t="s">
        <v>23</v>
      </c>
      <c r="B65" s="5">
        <v>247245000419</v>
      </c>
      <c r="C65" t="s">
        <v>96</v>
      </c>
      <c r="D65">
        <f>_xlfn.XLOOKUP(Tabla1[[#This Row],[DANE]],[1]proyeccion!A:A,[1]proyeccion!C:C)</f>
        <v>467</v>
      </c>
      <c r="E65">
        <f>_xlfn.XLOOKUP(Tabla1[[#This Row],[DANE]],'[1]matricula final 2025'!B:B,'[1]matricula final 2025'!D:D)</f>
        <v>474</v>
      </c>
      <c r="F65" s="5">
        <f>_xlfn.XLOOKUP(Tabla1[[#This Row],[DANE]],[1]hoy!B:B,[1]hoy!D:D,0)</f>
        <v>388</v>
      </c>
      <c r="G65" s="5">
        <f>Tabla1[[#This Row],[CUPOSOFERTADOS]]-F65</f>
        <v>79</v>
      </c>
      <c r="H65" s="3">
        <f>Tabla1[[#This Row],[MATRICULA 02/02/2026]]/Tabla1[[#This Row],[CUPOSOFERTADOS]]</f>
        <v>0.83083511777301933</v>
      </c>
    </row>
    <row r="66" spans="1:8" x14ac:dyDescent="0.35">
      <c r="A66" t="s">
        <v>21</v>
      </c>
      <c r="B66" s="5">
        <v>147707001616</v>
      </c>
      <c r="C66" t="s">
        <v>97</v>
      </c>
      <c r="D66">
        <f>_xlfn.XLOOKUP(Tabla1[[#This Row],[DANE]],[1]proyeccion!A:A,[1]proyeccion!C:C)</f>
        <v>607</v>
      </c>
      <c r="E66">
        <f>_xlfn.XLOOKUP(Tabla1[[#This Row],[DANE]],'[1]matricula final 2025'!B:B,'[1]matricula final 2025'!D:D)</f>
        <v>588</v>
      </c>
      <c r="F66" s="5">
        <f>_xlfn.XLOOKUP(Tabla1[[#This Row],[DANE]],[1]hoy!B:B,[1]hoy!D:D,0)</f>
        <v>526</v>
      </c>
      <c r="G66" s="5">
        <f>Tabla1[[#This Row],[CUPOSOFERTADOS]]-F66</f>
        <v>81</v>
      </c>
      <c r="H66" s="3">
        <f>Tabla1[[#This Row],[MATRICULA 02/02/2026]]/Tabla1[[#This Row],[CUPOSOFERTADOS]]</f>
        <v>0.86655683690280061</v>
      </c>
    </row>
    <row r="67" spans="1:8" x14ac:dyDescent="0.35">
      <c r="A67" t="s">
        <v>33</v>
      </c>
      <c r="B67" s="5">
        <v>247318000111</v>
      </c>
      <c r="C67" t="s">
        <v>98</v>
      </c>
      <c r="D67">
        <f>_xlfn.XLOOKUP(Tabla1[[#This Row],[DANE]],[1]proyeccion!A:A,[1]proyeccion!C:C)</f>
        <v>419</v>
      </c>
      <c r="E67">
        <f>_xlfn.XLOOKUP(Tabla1[[#This Row],[DANE]],'[1]matricula final 2025'!B:B,'[1]matricula final 2025'!D:D)</f>
        <v>417</v>
      </c>
      <c r="F67" s="5">
        <f>_xlfn.XLOOKUP(Tabla1[[#This Row],[DANE]],[1]hoy!B:B,[1]hoy!D:D,0)</f>
        <v>403</v>
      </c>
      <c r="G67" s="5">
        <f>Tabla1[[#This Row],[CUPOSOFERTADOS]]-F67</f>
        <v>16</v>
      </c>
      <c r="H67" s="3">
        <f>Tabla1[[#This Row],[MATRICULA 02/02/2026]]/Tabla1[[#This Row],[CUPOSOFERTADOS]]</f>
        <v>0.96181384248210022</v>
      </c>
    </row>
    <row r="68" spans="1:8" x14ac:dyDescent="0.35">
      <c r="A68" t="s">
        <v>33</v>
      </c>
      <c r="B68" s="5">
        <v>247318000528</v>
      </c>
      <c r="C68" t="s">
        <v>99</v>
      </c>
      <c r="D68">
        <f>_xlfn.XLOOKUP(Tabla1[[#This Row],[DANE]],[1]proyeccion!A:A,[1]proyeccion!C:C)</f>
        <v>374</v>
      </c>
      <c r="E68">
        <f>_xlfn.XLOOKUP(Tabla1[[#This Row],[DANE]],'[1]matricula final 2025'!B:B,'[1]matricula final 2025'!D:D)</f>
        <v>378</v>
      </c>
      <c r="F68" s="5">
        <f>_xlfn.XLOOKUP(Tabla1[[#This Row],[DANE]],[1]hoy!B:B,[1]hoy!D:D,0)</f>
        <v>392</v>
      </c>
      <c r="G68" s="5">
        <f>Tabla1[[#This Row],[CUPOSOFERTADOS]]-F68</f>
        <v>-18</v>
      </c>
      <c r="H68" s="3">
        <f>Tabla1[[#This Row],[MATRICULA 02/02/2026]]/Tabla1[[#This Row],[CUPOSOFERTADOS]]</f>
        <v>1.0481283422459893</v>
      </c>
    </row>
    <row r="69" spans="1:8" x14ac:dyDescent="0.35">
      <c r="A69" t="s">
        <v>19</v>
      </c>
      <c r="B69" s="5">
        <v>247551001003</v>
      </c>
      <c r="C69" t="s">
        <v>100</v>
      </c>
      <c r="D69">
        <f>_xlfn.XLOOKUP(Tabla1[[#This Row],[DANE]],[1]proyeccion!A:A,[1]proyeccion!C:C)</f>
        <v>1044</v>
      </c>
      <c r="E69">
        <f>_xlfn.XLOOKUP(Tabla1[[#This Row],[DANE]],'[1]matricula final 2025'!B:B,'[1]matricula final 2025'!D:D)</f>
        <v>956</v>
      </c>
      <c r="F69" s="5">
        <f>_xlfn.XLOOKUP(Tabla1[[#This Row],[DANE]],[1]hoy!B:B,[1]hoy!D:D,0)</f>
        <v>922</v>
      </c>
      <c r="G69" s="5">
        <f>Tabla1[[#This Row],[CUPOSOFERTADOS]]-F69</f>
        <v>122</v>
      </c>
      <c r="H69" s="3">
        <f>Tabla1[[#This Row],[MATRICULA 02/02/2026]]/Tabla1[[#This Row],[CUPOSOFERTADOS]]</f>
        <v>0.88314176245210729</v>
      </c>
    </row>
    <row r="70" spans="1:8" x14ac:dyDescent="0.35">
      <c r="A70" t="s">
        <v>27</v>
      </c>
      <c r="B70" s="5">
        <v>247707000908</v>
      </c>
      <c r="C70" t="s">
        <v>101</v>
      </c>
      <c r="D70">
        <f>_xlfn.XLOOKUP(Tabla1[[#This Row],[DANE]],[1]proyeccion!A:A,[1]proyeccion!C:C)</f>
        <v>200</v>
      </c>
      <c r="E70">
        <f>_xlfn.XLOOKUP(Tabla1[[#This Row],[DANE]],'[1]matricula final 2025'!B:B,'[1]matricula final 2025'!D:D)</f>
        <v>180</v>
      </c>
      <c r="F70" s="5">
        <f>_xlfn.XLOOKUP(Tabla1[[#This Row],[DANE]],[1]hoy!B:B,[1]hoy!D:D,0)</f>
        <v>170</v>
      </c>
      <c r="G70" s="5">
        <f>Tabla1[[#This Row],[CUPOSOFERTADOS]]-F70</f>
        <v>30</v>
      </c>
      <c r="H70" s="3">
        <f>Tabla1[[#This Row],[MATRICULA 02/02/2026]]/Tabla1[[#This Row],[CUPOSOFERTADOS]]</f>
        <v>0.85</v>
      </c>
    </row>
    <row r="71" spans="1:8" x14ac:dyDescent="0.35">
      <c r="A71" t="s">
        <v>35</v>
      </c>
      <c r="B71" s="5">
        <v>147605000151</v>
      </c>
      <c r="C71" t="s">
        <v>102</v>
      </c>
      <c r="D71">
        <f>_xlfn.XLOOKUP(Tabla1[[#This Row],[DANE]],[1]proyeccion!A:A,[1]proyeccion!C:C)</f>
        <v>1028</v>
      </c>
      <c r="E71">
        <f>_xlfn.XLOOKUP(Tabla1[[#This Row],[DANE]],'[1]matricula final 2025'!B:B,'[1]matricula final 2025'!D:D)</f>
        <v>983</v>
      </c>
      <c r="F71" s="5">
        <f>_xlfn.XLOOKUP(Tabla1[[#This Row],[DANE]],[1]hoy!B:B,[1]hoy!D:D,0)</f>
        <v>1003</v>
      </c>
      <c r="G71" s="5">
        <f>Tabla1[[#This Row],[CUPOSOFERTADOS]]-F71</f>
        <v>25</v>
      </c>
      <c r="H71" s="3">
        <f>Tabla1[[#This Row],[MATRICULA 02/02/2026]]/Tabla1[[#This Row],[CUPOSOFERTADOS]]</f>
        <v>0.97568093385214005</v>
      </c>
    </row>
    <row r="72" spans="1:8" x14ac:dyDescent="0.35">
      <c r="A72" t="s">
        <v>57</v>
      </c>
      <c r="B72" s="5">
        <v>247703000130</v>
      </c>
      <c r="C72" t="s">
        <v>103</v>
      </c>
      <c r="D72">
        <f>_xlfn.XLOOKUP(Tabla1[[#This Row],[DANE]],[1]proyeccion!A:A,[1]proyeccion!C:C)</f>
        <v>365</v>
      </c>
      <c r="E72">
        <f>_xlfn.XLOOKUP(Tabla1[[#This Row],[DANE]],'[1]matricula final 2025'!B:B,'[1]matricula final 2025'!D:D)</f>
        <v>375</v>
      </c>
      <c r="F72" s="5">
        <f>_xlfn.XLOOKUP(Tabla1[[#This Row],[DANE]],[1]hoy!B:B,[1]hoy!D:D,0)</f>
        <v>363</v>
      </c>
      <c r="G72" s="5">
        <f>Tabla1[[#This Row],[CUPOSOFERTADOS]]-F72</f>
        <v>2</v>
      </c>
      <c r="H72" s="3">
        <f>Tabla1[[#This Row],[MATRICULA 02/02/2026]]/Tabla1[[#This Row],[CUPOSOFERTADOS]]</f>
        <v>0.9945205479452055</v>
      </c>
    </row>
    <row r="73" spans="1:8" x14ac:dyDescent="0.35">
      <c r="A73" t="s">
        <v>21</v>
      </c>
      <c r="B73" s="5">
        <v>247707000002</v>
      </c>
      <c r="C73" t="s">
        <v>104</v>
      </c>
      <c r="D73">
        <f>_xlfn.XLOOKUP(Tabla1[[#This Row],[DANE]],[1]proyeccion!A:A,[1]proyeccion!C:C)</f>
        <v>448</v>
      </c>
      <c r="E73">
        <f>_xlfn.XLOOKUP(Tabla1[[#This Row],[DANE]],'[1]matricula final 2025'!B:B,'[1]matricula final 2025'!D:D)</f>
        <v>454</v>
      </c>
      <c r="F73" s="5">
        <f>_xlfn.XLOOKUP(Tabla1[[#This Row],[DANE]],[1]hoy!B:B,[1]hoy!D:D,0)</f>
        <v>438</v>
      </c>
      <c r="G73" s="5">
        <f>Tabla1[[#This Row],[CUPOSOFERTADOS]]-F73</f>
        <v>10</v>
      </c>
      <c r="H73" s="3">
        <f>Tabla1[[#This Row],[MATRICULA 02/02/2026]]/Tabla1[[#This Row],[CUPOSOFERTADOS]]</f>
        <v>0.9776785714285714</v>
      </c>
    </row>
    <row r="74" spans="1:8" x14ac:dyDescent="0.35">
      <c r="A74" t="s">
        <v>33</v>
      </c>
      <c r="B74" s="5">
        <v>147318000019</v>
      </c>
      <c r="C74" t="s">
        <v>28</v>
      </c>
      <c r="D74">
        <f>_xlfn.XLOOKUP(Tabla1[[#This Row],[DANE]],[1]proyeccion!A:A,[1]proyeccion!C:C)</f>
        <v>1122</v>
      </c>
      <c r="E74">
        <f>_xlfn.XLOOKUP(Tabla1[[#This Row],[DANE]],'[1]matricula final 2025'!B:B,'[1]matricula final 2025'!D:D)</f>
        <v>1082</v>
      </c>
      <c r="F74" s="5">
        <f>_xlfn.XLOOKUP(Tabla1[[#This Row],[DANE]],[1]hoy!B:B,[1]hoy!D:D,0)</f>
        <v>1085</v>
      </c>
      <c r="G74" s="5">
        <f>Tabla1[[#This Row],[CUPOSOFERTADOS]]-F74</f>
        <v>37</v>
      </c>
      <c r="H74" s="3">
        <f>Tabla1[[#This Row],[MATRICULA 02/02/2026]]/Tabla1[[#This Row],[CUPOSOFERTADOS]]</f>
        <v>0.96702317290552586</v>
      </c>
    </row>
    <row r="75" spans="1:8" x14ac:dyDescent="0.35">
      <c r="A75" t="s">
        <v>40</v>
      </c>
      <c r="B75" s="5">
        <v>147288000833</v>
      </c>
      <c r="C75" t="s">
        <v>105</v>
      </c>
      <c r="D75">
        <f>_xlfn.XLOOKUP(Tabla1[[#This Row],[DANE]],[1]proyeccion!A:A,[1]proyeccion!C:C)</f>
        <v>1993</v>
      </c>
      <c r="E75">
        <f>_xlfn.XLOOKUP(Tabla1[[#This Row],[DANE]],'[1]matricula final 2025'!B:B,'[1]matricula final 2025'!D:D)</f>
        <v>1947</v>
      </c>
      <c r="F75" s="5">
        <f>_xlfn.XLOOKUP(Tabla1[[#This Row],[DANE]],[1]hoy!B:B,[1]hoy!D:D,0)</f>
        <v>1862</v>
      </c>
      <c r="G75" s="5">
        <f>Tabla1[[#This Row],[CUPOSOFERTADOS]]-F75</f>
        <v>131</v>
      </c>
      <c r="H75" s="3">
        <f>Tabla1[[#This Row],[MATRICULA 02/02/2026]]/Tabla1[[#This Row],[CUPOSOFERTADOS]]</f>
        <v>0.9342699448068239</v>
      </c>
    </row>
    <row r="76" spans="1:8" x14ac:dyDescent="0.35">
      <c r="A76" t="s">
        <v>48</v>
      </c>
      <c r="B76" s="5">
        <v>247189041948</v>
      </c>
      <c r="C76" t="s">
        <v>106</v>
      </c>
      <c r="D76">
        <f>_xlfn.XLOOKUP(Tabla1[[#This Row],[DANE]],[1]proyeccion!A:A,[1]proyeccion!C:C)</f>
        <v>508</v>
      </c>
      <c r="E76">
        <f>_xlfn.XLOOKUP(Tabla1[[#This Row],[DANE]],'[1]matricula final 2025'!B:B,'[1]matricula final 2025'!D:D)</f>
        <v>497</v>
      </c>
      <c r="F76" s="5">
        <f>_xlfn.XLOOKUP(Tabla1[[#This Row],[DANE]],[1]hoy!B:B,[1]hoy!D:D,0)</f>
        <v>407</v>
      </c>
      <c r="G76" s="5">
        <f>Tabla1[[#This Row],[CUPOSOFERTADOS]]-F76</f>
        <v>101</v>
      </c>
      <c r="H76" s="3">
        <f>Tabla1[[#This Row],[MATRICULA 02/02/2026]]/Tabla1[[#This Row],[CUPOSOFERTADOS]]</f>
        <v>0.80118110236220474</v>
      </c>
    </row>
    <row r="77" spans="1:8" x14ac:dyDescent="0.35">
      <c r="A77" t="s">
        <v>57</v>
      </c>
      <c r="B77" s="5">
        <v>247703000148</v>
      </c>
      <c r="C77" t="s">
        <v>107</v>
      </c>
      <c r="D77">
        <f>_xlfn.XLOOKUP(Tabla1[[#This Row],[DANE]],[1]proyeccion!A:A,[1]proyeccion!C:C)</f>
        <v>544</v>
      </c>
      <c r="E77">
        <f>_xlfn.XLOOKUP(Tabla1[[#This Row],[DANE]],'[1]matricula final 2025'!B:B,'[1]matricula final 2025'!D:D)</f>
        <v>469</v>
      </c>
      <c r="F77" s="5">
        <f>_xlfn.XLOOKUP(Tabla1[[#This Row],[DANE]],[1]hoy!B:B,[1]hoy!D:D,0)</f>
        <v>517</v>
      </c>
      <c r="G77" s="5">
        <f>Tabla1[[#This Row],[CUPOSOFERTADOS]]-F77</f>
        <v>27</v>
      </c>
      <c r="H77" s="3">
        <f>Tabla1[[#This Row],[MATRICULA 02/02/2026]]/Tabla1[[#This Row],[CUPOSOFERTADOS]]</f>
        <v>0.95036764705882348</v>
      </c>
    </row>
    <row r="78" spans="1:8" x14ac:dyDescent="0.35">
      <c r="A78" t="s">
        <v>23</v>
      </c>
      <c r="B78" s="5">
        <v>247245001857</v>
      </c>
      <c r="C78" t="s">
        <v>108</v>
      </c>
      <c r="D78">
        <f>_xlfn.XLOOKUP(Tabla1[[#This Row],[DANE]],[1]proyeccion!A:A,[1]proyeccion!C:C)</f>
        <v>699</v>
      </c>
      <c r="E78">
        <f>_xlfn.XLOOKUP(Tabla1[[#This Row],[DANE]],'[1]matricula final 2025'!B:B,'[1]matricula final 2025'!D:D)</f>
        <v>666</v>
      </c>
      <c r="F78" s="5">
        <f>_xlfn.XLOOKUP(Tabla1[[#This Row],[DANE]],[1]hoy!B:B,[1]hoy!D:D,0)</f>
        <v>658</v>
      </c>
      <c r="G78" s="5">
        <f>Tabla1[[#This Row],[CUPOSOFERTADOS]]-F78</f>
        <v>41</v>
      </c>
      <c r="H78" s="3">
        <f>Tabla1[[#This Row],[MATRICULA 02/02/2026]]/Tabla1[[#This Row],[CUPOSOFERTADOS]]</f>
        <v>0.94134477825464946</v>
      </c>
    </row>
    <row r="79" spans="1:8" x14ac:dyDescent="0.35">
      <c r="A79" t="s">
        <v>63</v>
      </c>
      <c r="B79" s="5">
        <v>247288000641</v>
      </c>
      <c r="C79" t="s">
        <v>109</v>
      </c>
      <c r="D79">
        <f>_xlfn.XLOOKUP(Tabla1[[#This Row],[DANE]],[1]proyeccion!A:A,[1]proyeccion!C:C)</f>
        <v>1230</v>
      </c>
      <c r="E79">
        <f>_xlfn.XLOOKUP(Tabla1[[#This Row],[DANE]],'[1]matricula final 2025'!B:B,'[1]matricula final 2025'!D:D)</f>
        <v>1205</v>
      </c>
      <c r="F79" s="5">
        <f>_xlfn.XLOOKUP(Tabla1[[#This Row],[DANE]],[1]hoy!B:B,[1]hoy!D:D,0)</f>
        <v>1268</v>
      </c>
      <c r="G79" s="5">
        <f>Tabla1[[#This Row],[CUPOSOFERTADOS]]-F79</f>
        <v>-38</v>
      </c>
      <c r="H79" s="3">
        <f>Tabla1[[#This Row],[MATRICULA 02/02/2026]]/Tabla1[[#This Row],[CUPOSOFERTADOS]]</f>
        <v>1.0308943089430895</v>
      </c>
    </row>
    <row r="80" spans="1:8" x14ac:dyDescent="0.35">
      <c r="A80" t="s">
        <v>29</v>
      </c>
      <c r="B80" s="5">
        <v>247161000197</v>
      </c>
      <c r="C80" t="s">
        <v>110</v>
      </c>
      <c r="D80">
        <f>_xlfn.XLOOKUP(Tabla1[[#This Row],[DANE]],[1]proyeccion!A:A,[1]proyeccion!C:C)</f>
        <v>611</v>
      </c>
      <c r="E80">
        <f>_xlfn.XLOOKUP(Tabla1[[#This Row],[DANE]],'[1]matricula final 2025'!B:B,'[1]matricula final 2025'!D:D)</f>
        <v>779</v>
      </c>
      <c r="F80" s="5">
        <f>_xlfn.XLOOKUP(Tabla1[[#This Row],[DANE]],[1]hoy!B:B,[1]hoy!D:D,0)</f>
        <v>746</v>
      </c>
      <c r="G80" s="5">
        <f>Tabla1[[#This Row],[CUPOSOFERTADOS]]-F80</f>
        <v>-135</v>
      </c>
      <c r="H80" s="3">
        <f>Tabla1[[#This Row],[MATRICULA 02/02/2026]]/Tabla1[[#This Row],[CUPOSOFERTADOS]]</f>
        <v>1.220949263502455</v>
      </c>
    </row>
    <row r="81" spans="1:8" x14ac:dyDescent="0.35">
      <c r="A81" t="s">
        <v>48</v>
      </c>
      <c r="B81" s="5">
        <v>247189004546</v>
      </c>
      <c r="C81" t="s">
        <v>111</v>
      </c>
      <c r="D81">
        <f>_xlfn.XLOOKUP(Tabla1[[#This Row],[DANE]],[1]proyeccion!A:A,[1]proyeccion!C:C)</f>
        <v>638</v>
      </c>
      <c r="E81">
        <f>_xlfn.XLOOKUP(Tabla1[[#This Row],[DANE]],'[1]matricula final 2025'!B:B,'[1]matricula final 2025'!D:D)</f>
        <v>613</v>
      </c>
      <c r="F81" s="5">
        <f>_xlfn.XLOOKUP(Tabla1[[#This Row],[DANE]],[1]hoy!B:B,[1]hoy!D:D,0)</f>
        <v>550</v>
      </c>
      <c r="G81" s="5">
        <f>Tabla1[[#This Row],[CUPOSOFERTADOS]]-F81</f>
        <v>88</v>
      </c>
      <c r="H81" s="3">
        <f>Tabla1[[#This Row],[MATRICULA 02/02/2026]]/Tabla1[[#This Row],[CUPOSOFERTADOS]]</f>
        <v>0.86206896551724133</v>
      </c>
    </row>
    <row r="82" spans="1:8" x14ac:dyDescent="0.35">
      <c r="A82" t="s">
        <v>69</v>
      </c>
      <c r="B82" s="5">
        <v>147555000295</v>
      </c>
      <c r="C82" t="s">
        <v>112</v>
      </c>
      <c r="D82">
        <f>_xlfn.XLOOKUP(Tabla1[[#This Row],[DANE]],[1]proyeccion!A:A,[1]proyeccion!C:C)</f>
        <v>3337</v>
      </c>
      <c r="E82">
        <f>_xlfn.XLOOKUP(Tabla1[[#This Row],[DANE]],'[1]matricula final 2025'!B:B,'[1]matricula final 2025'!D:D)</f>
        <v>3281</v>
      </c>
      <c r="F82" s="5">
        <f>_xlfn.XLOOKUP(Tabla1[[#This Row],[DANE]],[1]hoy!B:B,[1]hoy!D:D,0)</f>
        <v>3124</v>
      </c>
      <c r="G82" s="5">
        <f>Tabla1[[#This Row],[CUPOSOFERTADOS]]-F82</f>
        <v>213</v>
      </c>
      <c r="H82" s="3">
        <f>Tabla1[[#This Row],[MATRICULA 02/02/2026]]/Tabla1[[#This Row],[CUPOSOFERTADOS]]</f>
        <v>0.93617021276595747</v>
      </c>
    </row>
    <row r="83" spans="1:8" x14ac:dyDescent="0.35">
      <c r="A83" t="s">
        <v>74</v>
      </c>
      <c r="B83" s="5">
        <v>147707001039</v>
      </c>
      <c r="C83" t="s">
        <v>56</v>
      </c>
      <c r="D83">
        <f>_xlfn.XLOOKUP(Tabla1[[#This Row],[DANE]],[1]proyeccion!A:A,[1]proyeccion!C:C)</f>
        <v>882</v>
      </c>
      <c r="E83">
        <f>_xlfn.XLOOKUP(Tabla1[[#This Row],[DANE]],'[1]matricula final 2025'!B:B,'[1]matricula final 2025'!D:D)</f>
        <v>891</v>
      </c>
      <c r="F83" s="5">
        <f>_xlfn.XLOOKUP(Tabla1[[#This Row],[DANE]],[1]hoy!B:B,[1]hoy!D:D,0)</f>
        <v>840</v>
      </c>
      <c r="G83" s="5">
        <f>Tabla1[[#This Row],[CUPOSOFERTADOS]]-F83</f>
        <v>42</v>
      </c>
      <c r="H83" s="3">
        <f>Tabla1[[#This Row],[MATRICULA 02/02/2026]]/Tabla1[[#This Row],[CUPOSOFERTADOS]]</f>
        <v>0.95238095238095233</v>
      </c>
    </row>
    <row r="84" spans="1:8" x14ac:dyDescent="0.35">
      <c r="A84" t="s">
        <v>40</v>
      </c>
      <c r="B84" s="5">
        <v>247288000013</v>
      </c>
      <c r="C84" t="s">
        <v>113</v>
      </c>
      <c r="D84">
        <f>_xlfn.XLOOKUP(Tabla1[[#This Row],[DANE]],[1]proyeccion!A:A,[1]proyeccion!C:C)</f>
        <v>958</v>
      </c>
      <c r="E84">
        <f>_xlfn.XLOOKUP(Tabla1[[#This Row],[DANE]],'[1]matricula final 2025'!B:B,'[1]matricula final 2025'!D:D)</f>
        <v>979</v>
      </c>
      <c r="F84" s="5">
        <f>_xlfn.XLOOKUP(Tabla1[[#This Row],[DANE]],[1]hoy!B:B,[1]hoy!D:D,0)</f>
        <v>732</v>
      </c>
      <c r="G84" s="5">
        <f>Tabla1[[#This Row],[CUPOSOFERTADOS]]-F84</f>
        <v>226</v>
      </c>
      <c r="H84" s="3">
        <f>Tabla1[[#This Row],[MATRICULA 02/02/2026]]/Tabla1[[#This Row],[CUPOSOFERTADOS]]</f>
        <v>0.76409185803757829</v>
      </c>
    </row>
    <row r="85" spans="1:8" x14ac:dyDescent="0.35">
      <c r="A85" t="s">
        <v>33</v>
      </c>
      <c r="B85" s="5">
        <v>247318000234</v>
      </c>
      <c r="C85" t="s">
        <v>114</v>
      </c>
      <c r="D85">
        <f>_xlfn.XLOOKUP(Tabla1[[#This Row],[DANE]],[1]proyeccion!A:A,[1]proyeccion!C:C)</f>
        <v>788</v>
      </c>
      <c r="E85">
        <f>_xlfn.XLOOKUP(Tabla1[[#This Row],[DANE]],'[1]matricula final 2025'!B:B,'[1]matricula final 2025'!D:D)</f>
        <v>778</v>
      </c>
      <c r="F85" s="5">
        <f>_xlfn.XLOOKUP(Tabla1[[#This Row],[DANE]],[1]hoy!B:B,[1]hoy!D:D,0)</f>
        <v>702</v>
      </c>
      <c r="G85" s="5">
        <f>Tabla1[[#This Row],[CUPOSOFERTADOS]]-F85</f>
        <v>86</v>
      </c>
      <c r="H85" s="3">
        <f>Tabla1[[#This Row],[MATRICULA 02/02/2026]]/Tabla1[[#This Row],[CUPOSOFERTADOS]]</f>
        <v>0.8908629441624365</v>
      </c>
    </row>
    <row r="86" spans="1:8" x14ac:dyDescent="0.35">
      <c r="A86" t="s">
        <v>19</v>
      </c>
      <c r="B86" s="5">
        <v>147551000410</v>
      </c>
      <c r="C86" t="s">
        <v>115</v>
      </c>
      <c r="D86">
        <f>_xlfn.XLOOKUP(Tabla1[[#This Row],[DANE]],[1]proyeccion!A:A,[1]proyeccion!C:C)</f>
        <v>1171</v>
      </c>
      <c r="E86">
        <f>_xlfn.XLOOKUP(Tabla1[[#This Row],[DANE]],'[1]matricula final 2025'!B:B,'[1]matricula final 2025'!D:D)</f>
        <v>1175</v>
      </c>
      <c r="F86" s="5">
        <f>_xlfn.XLOOKUP(Tabla1[[#This Row],[DANE]],[1]hoy!B:B,[1]hoy!D:D,0)</f>
        <v>1075</v>
      </c>
      <c r="G86" s="5">
        <f>Tabla1[[#This Row],[CUPOSOFERTADOS]]-F86</f>
        <v>96</v>
      </c>
      <c r="H86" s="3">
        <f>Tabla1[[#This Row],[MATRICULA 02/02/2026]]/Tabla1[[#This Row],[CUPOSOFERTADOS]]</f>
        <v>0.91801878736122977</v>
      </c>
    </row>
    <row r="87" spans="1:8" x14ac:dyDescent="0.35">
      <c r="A87" t="s">
        <v>40</v>
      </c>
      <c r="B87" s="5">
        <v>147288000141</v>
      </c>
      <c r="C87" t="s">
        <v>116</v>
      </c>
      <c r="D87">
        <f>_xlfn.XLOOKUP(Tabla1[[#This Row],[DANE]],[1]proyeccion!A:A,[1]proyeccion!C:C)</f>
        <v>3173</v>
      </c>
      <c r="E87">
        <f>_xlfn.XLOOKUP(Tabla1[[#This Row],[DANE]],'[1]matricula final 2025'!B:B,'[1]matricula final 2025'!D:D)</f>
        <v>3147</v>
      </c>
      <c r="F87" s="5">
        <f>_xlfn.XLOOKUP(Tabla1[[#This Row],[DANE]],[1]hoy!B:B,[1]hoy!D:D,0)</f>
        <v>3019</v>
      </c>
      <c r="G87" s="5">
        <f>Tabla1[[#This Row],[CUPOSOFERTADOS]]-F87</f>
        <v>154</v>
      </c>
      <c r="H87" s="3">
        <f>Tabla1[[#This Row],[MATRICULA 02/02/2026]]/Tabla1[[#This Row],[CUPOSOFERTADOS]]</f>
        <v>0.9514654900724866</v>
      </c>
    </row>
    <row r="88" spans="1:8" x14ac:dyDescent="0.35">
      <c r="A88" t="s">
        <v>44</v>
      </c>
      <c r="B88" s="5">
        <v>247692000507</v>
      </c>
      <c r="C88" t="s">
        <v>117</v>
      </c>
      <c r="D88">
        <f>_xlfn.XLOOKUP(Tabla1[[#This Row],[DANE]],[1]proyeccion!A:A,[1]proyeccion!C:C)</f>
        <v>584</v>
      </c>
      <c r="E88">
        <f>_xlfn.XLOOKUP(Tabla1[[#This Row],[DANE]],'[1]matricula final 2025'!B:B,'[1]matricula final 2025'!D:D)</f>
        <v>603</v>
      </c>
      <c r="F88" s="5">
        <f>_xlfn.XLOOKUP(Tabla1[[#This Row],[DANE]],[1]hoy!B:B,[1]hoy!D:D,0)</f>
        <v>598</v>
      </c>
      <c r="G88" s="5">
        <f>Tabla1[[#This Row],[CUPOSOFERTADOS]]-F88</f>
        <v>-14</v>
      </c>
      <c r="H88" s="3">
        <f>Tabla1[[#This Row],[MATRICULA 02/02/2026]]/Tabla1[[#This Row],[CUPOSOFERTADOS]]</f>
        <v>1.023972602739726</v>
      </c>
    </row>
    <row r="89" spans="1:8" x14ac:dyDescent="0.35">
      <c r="A89" t="s">
        <v>19</v>
      </c>
      <c r="B89" s="5">
        <v>147551000011</v>
      </c>
      <c r="C89" t="s">
        <v>91</v>
      </c>
      <c r="D89">
        <f>_xlfn.XLOOKUP(Tabla1[[#This Row],[DANE]],[1]proyeccion!A:A,[1]proyeccion!C:C)</f>
        <v>1608</v>
      </c>
      <c r="E89">
        <f>_xlfn.XLOOKUP(Tabla1[[#This Row],[DANE]],'[1]matricula final 2025'!B:B,'[1]matricula final 2025'!D:D)</f>
        <v>1496</v>
      </c>
      <c r="F89" s="5">
        <f>_xlfn.XLOOKUP(Tabla1[[#This Row],[DANE]],[1]hoy!B:B,[1]hoy!D:D,0)</f>
        <v>1492</v>
      </c>
      <c r="G89" s="5">
        <f>Tabla1[[#This Row],[CUPOSOFERTADOS]]-F89</f>
        <v>116</v>
      </c>
      <c r="H89" s="3">
        <f>Tabla1[[#This Row],[MATRICULA 02/02/2026]]/Tabla1[[#This Row],[CUPOSOFERTADOS]]</f>
        <v>0.92786069651741299</v>
      </c>
    </row>
    <row r="90" spans="1:8" x14ac:dyDescent="0.35">
      <c r="A90" t="s">
        <v>48</v>
      </c>
      <c r="B90" s="5">
        <v>247189001911</v>
      </c>
      <c r="C90" t="s">
        <v>118</v>
      </c>
      <c r="D90">
        <f>_xlfn.XLOOKUP(Tabla1[[#This Row],[DANE]],[1]proyeccion!A:A,[1]proyeccion!C:C)</f>
        <v>2702</v>
      </c>
      <c r="E90">
        <f>_xlfn.XLOOKUP(Tabla1[[#This Row],[DANE]],'[1]matricula final 2025'!B:B,'[1]matricula final 2025'!D:D)</f>
        <v>2612</v>
      </c>
      <c r="F90" s="5">
        <f>_xlfn.XLOOKUP(Tabla1[[#This Row],[DANE]],[1]hoy!B:B,[1]hoy!D:D,0)</f>
        <v>2725</v>
      </c>
      <c r="G90" s="5">
        <f>Tabla1[[#This Row],[CUPOSOFERTADOS]]-F90</f>
        <v>-23</v>
      </c>
      <c r="H90" s="3">
        <f>Tabla1[[#This Row],[MATRICULA 02/02/2026]]/Tabla1[[#This Row],[CUPOSOFERTADOS]]</f>
        <v>1.0085122131754256</v>
      </c>
    </row>
    <row r="91" spans="1:8" x14ac:dyDescent="0.35">
      <c r="A91" t="s">
        <v>13</v>
      </c>
      <c r="B91" s="5">
        <v>347058000426</v>
      </c>
      <c r="C91" t="s">
        <v>119</v>
      </c>
      <c r="D91">
        <f>_xlfn.XLOOKUP(Tabla1[[#This Row],[DANE]],[1]proyeccion!A:A,[1]proyeccion!C:C)</f>
        <v>2687</v>
      </c>
      <c r="E91">
        <f>_xlfn.XLOOKUP(Tabla1[[#This Row],[DANE]],'[1]matricula final 2025'!B:B,'[1]matricula final 2025'!D:D)</f>
        <v>2619</v>
      </c>
      <c r="F91" s="5">
        <f>_xlfn.XLOOKUP(Tabla1[[#This Row],[DANE]],[1]hoy!B:B,[1]hoy!D:D,0)</f>
        <v>2509</v>
      </c>
      <c r="G91" s="5">
        <f>Tabla1[[#This Row],[CUPOSOFERTADOS]]-F91</f>
        <v>178</v>
      </c>
      <c r="H91" s="3">
        <f>Tabla1[[#This Row],[MATRICULA 02/02/2026]]/Tabla1[[#This Row],[CUPOSOFERTADOS]]</f>
        <v>0.93375511723111282</v>
      </c>
    </row>
    <row r="92" spans="1:8" x14ac:dyDescent="0.35">
      <c r="A92" t="s">
        <v>48</v>
      </c>
      <c r="B92" s="5">
        <v>447189002097</v>
      </c>
      <c r="C92" t="s">
        <v>120</v>
      </c>
      <c r="D92">
        <f>_xlfn.XLOOKUP(Tabla1[[#This Row],[DANE]],[1]proyeccion!A:A,[1]proyeccion!C:C)</f>
        <v>849</v>
      </c>
      <c r="E92">
        <f>_xlfn.XLOOKUP(Tabla1[[#This Row],[DANE]],'[1]matricula final 2025'!B:B,'[1]matricula final 2025'!D:D)</f>
        <v>853</v>
      </c>
      <c r="F92" s="5">
        <f>_xlfn.XLOOKUP(Tabla1[[#This Row],[DANE]],[1]hoy!B:B,[1]hoy!D:D,0)</f>
        <v>808</v>
      </c>
      <c r="G92" s="5">
        <f>Tabla1[[#This Row],[CUPOSOFERTADOS]]-F92</f>
        <v>41</v>
      </c>
      <c r="H92" s="3">
        <f>Tabla1[[#This Row],[MATRICULA 02/02/2026]]/Tabla1[[#This Row],[CUPOSOFERTADOS]]</f>
        <v>0.95170789163722025</v>
      </c>
    </row>
    <row r="93" spans="1:8" x14ac:dyDescent="0.35">
      <c r="A93" t="s">
        <v>48</v>
      </c>
      <c r="B93" s="5">
        <v>247189004341</v>
      </c>
      <c r="C93" t="s">
        <v>121</v>
      </c>
      <c r="D93">
        <f>_xlfn.XLOOKUP(Tabla1[[#This Row],[DANE]],[1]proyeccion!A:A,[1]proyeccion!C:C)</f>
        <v>876</v>
      </c>
      <c r="E93">
        <f>_xlfn.XLOOKUP(Tabla1[[#This Row],[DANE]],'[1]matricula final 2025'!B:B,'[1]matricula final 2025'!D:D)</f>
        <v>803</v>
      </c>
      <c r="F93" s="5">
        <f>_xlfn.XLOOKUP(Tabla1[[#This Row],[DANE]],[1]hoy!B:B,[1]hoy!D:D,0)</f>
        <v>779</v>
      </c>
      <c r="G93" s="5">
        <f>Tabla1[[#This Row],[CUPOSOFERTADOS]]-F93</f>
        <v>97</v>
      </c>
      <c r="H93" s="3">
        <f>Tabla1[[#This Row],[MATRICULA 02/02/2026]]/Tabla1[[#This Row],[CUPOSOFERTADOS]]</f>
        <v>0.88926940639269403</v>
      </c>
    </row>
    <row r="94" spans="1:8" x14ac:dyDescent="0.35">
      <c r="A94" t="s">
        <v>33</v>
      </c>
      <c r="B94" s="5">
        <v>147318000027</v>
      </c>
      <c r="C94" t="s">
        <v>122</v>
      </c>
      <c r="D94">
        <f>_xlfn.XLOOKUP(Tabla1[[#This Row],[DANE]],[1]proyeccion!A:A,[1]proyeccion!C:C)</f>
        <v>1133</v>
      </c>
      <c r="E94">
        <f>_xlfn.XLOOKUP(Tabla1[[#This Row],[DANE]],'[1]matricula final 2025'!B:B,'[1]matricula final 2025'!D:D)</f>
        <v>1150</v>
      </c>
      <c r="F94" s="5">
        <f>_xlfn.XLOOKUP(Tabla1[[#This Row],[DANE]],[1]hoy!B:B,[1]hoy!D:D,0)</f>
        <v>1033</v>
      </c>
      <c r="G94" s="5">
        <f>Tabla1[[#This Row],[CUPOSOFERTADOS]]-F94</f>
        <v>100</v>
      </c>
      <c r="H94" s="3">
        <f>Tabla1[[#This Row],[MATRICULA 02/02/2026]]/Tabla1[[#This Row],[CUPOSOFERTADOS]]</f>
        <v>0.91173874669020305</v>
      </c>
    </row>
    <row r="95" spans="1:8" x14ac:dyDescent="0.35">
      <c r="A95" t="s">
        <v>123</v>
      </c>
      <c r="B95" s="5">
        <v>247058000171</v>
      </c>
      <c r="C95" t="s">
        <v>124</v>
      </c>
      <c r="D95">
        <f>_xlfn.XLOOKUP(Tabla1[[#This Row],[DANE]],[1]proyeccion!A:A,[1]proyeccion!C:C)</f>
        <v>313</v>
      </c>
      <c r="E95">
        <f>_xlfn.XLOOKUP(Tabla1[[#This Row],[DANE]],'[1]matricula final 2025'!B:B,'[1]matricula final 2025'!D:D)</f>
        <v>303</v>
      </c>
      <c r="F95" s="5">
        <f>_xlfn.XLOOKUP(Tabla1[[#This Row],[DANE]],[1]hoy!B:B,[1]hoy!D:D,0)</f>
        <v>270</v>
      </c>
      <c r="G95" s="5">
        <f>Tabla1[[#This Row],[CUPOSOFERTADOS]]-F95</f>
        <v>43</v>
      </c>
      <c r="H95" s="3">
        <f>Tabla1[[#This Row],[MATRICULA 02/02/2026]]/Tabla1[[#This Row],[CUPOSOFERTADOS]]</f>
        <v>0.86261980830670926</v>
      </c>
    </row>
    <row r="96" spans="1:8" x14ac:dyDescent="0.35">
      <c r="A96" t="s">
        <v>55</v>
      </c>
      <c r="B96" s="5">
        <v>247798000034</v>
      </c>
      <c r="C96" t="s">
        <v>125</v>
      </c>
      <c r="D96">
        <f>_xlfn.XLOOKUP(Tabla1[[#This Row],[DANE]],[1]proyeccion!A:A,[1]proyeccion!C:C)</f>
        <v>567</v>
      </c>
      <c r="E96">
        <f>_xlfn.XLOOKUP(Tabla1[[#This Row],[DANE]],'[1]matricula final 2025'!B:B,'[1]matricula final 2025'!D:D)</f>
        <v>551</v>
      </c>
      <c r="F96" s="5">
        <f>_xlfn.XLOOKUP(Tabla1[[#This Row],[DANE]],[1]hoy!B:B,[1]hoy!D:D,0)</f>
        <v>538</v>
      </c>
      <c r="G96" s="5">
        <f>Tabla1[[#This Row],[CUPOSOFERTADOS]]-F96</f>
        <v>29</v>
      </c>
      <c r="H96" s="3">
        <f>Tabla1[[#This Row],[MATRICULA 02/02/2026]]/Tabla1[[#This Row],[CUPOSOFERTADOS]]</f>
        <v>0.94885361552028213</v>
      </c>
    </row>
    <row r="97" spans="1:8" x14ac:dyDescent="0.35">
      <c r="A97" t="s">
        <v>48</v>
      </c>
      <c r="B97" s="5">
        <v>247189001547</v>
      </c>
      <c r="C97" t="s">
        <v>126</v>
      </c>
      <c r="D97">
        <f>_xlfn.XLOOKUP(Tabla1[[#This Row],[DANE]],[1]proyeccion!A:A,[1]proyeccion!C:C)</f>
        <v>2832</v>
      </c>
      <c r="E97">
        <f>_xlfn.XLOOKUP(Tabla1[[#This Row],[DANE]],'[1]matricula final 2025'!B:B,'[1]matricula final 2025'!D:D)</f>
        <v>2816</v>
      </c>
      <c r="F97" s="5">
        <f>_xlfn.XLOOKUP(Tabla1[[#This Row],[DANE]],[1]hoy!B:B,[1]hoy!D:D,0)</f>
        <v>2781</v>
      </c>
      <c r="G97" s="5">
        <f>Tabla1[[#This Row],[CUPOSOFERTADOS]]-F97</f>
        <v>51</v>
      </c>
      <c r="H97" s="3">
        <f>Tabla1[[#This Row],[MATRICULA 02/02/2026]]/Tabla1[[#This Row],[CUPOSOFERTADOS]]</f>
        <v>0.98199152542372881</v>
      </c>
    </row>
    <row r="98" spans="1:8" x14ac:dyDescent="0.35">
      <c r="A98" t="s">
        <v>17</v>
      </c>
      <c r="B98" s="5">
        <v>247541000343</v>
      </c>
      <c r="C98" t="s">
        <v>127</v>
      </c>
      <c r="D98">
        <f>_xlfn.XLOOKUP(Tabla1[[#This Row],[DANE]],[1]proyeccion!A:A,[1]proyeccion!C:C)</f>
        <v>492</v>
      </c>
      <c r="E98">
        <f>_xlfn.XLOOKUP(Tabla1[[#This Row],[DANE]],'[1]matricula final 2025'!B:B,'[1]matricula final 2025'!D:D)</f>
        <v>446</v>
      </c>
      <c r="F98" s="5">
        <f>_xlfn.XLOOKUP(Tabla1[[#This Row],[DANE]],[1]hoy!B:B,[1]hoy!D:D,0)</f>
        <v>455</v>
      </c>
      <c r="G98" s="5">
        <f>Tabla1[[#This Row],[CUPOSOFERTADOS]]-F98</f>
        <v>37</v>
      </c>
      <c r="H98" s="3">
        <f>Tabla1[[#This Row],[MATRICULA 02/02/2026]]/Tabla1[[#This Row],[CUPOSOFERTADOS]]</f>
        <v>0.92479674796747968</v>
      </c>
    </row>
    <row r="99" spans="1:8" x14ac:dyDescent="0.35">
      <c r="A99" t="s">
        <v>33</v>
      </c>
      <c r="B99" s="5">
        <v>247318000561</v>
      </c>
      <c r="C99" t="s">
        <v>128</v>
      </c>
      <c r="D99">
        <f>_xlfn.XLOOKUP(Tabla1[[#This Row],[DANE]],[1]proyeccion!A:A,[1]proyeccion!C:C)</f>
        <v>369</v>
      </c>
      <c r="E99">
        <f>_xlfn.XLOOKUP(Tabla1[[#This Row],[DANE]],'[1]matricula final 2025'!B:B,'[1]matricula final 2025'!D:D)</f>
        <v>361</v>
      </c>
      <c r="F99" s="5">
        <f>_xlfn.XLOOKUP(Tabla1[[#This Row],[DANE]],[1]hoy!B:B,[1]hoy!D:D,0)</f>
        <v>357</v>
      </c>
      <c r="G99" s="5">
        <f>Tabla1[[#This Row],[CUPOSOFERTADOS]]-F99</f>
        <v>12</v>
      </c>
      <c r="H99" s="3">
        <f>Tabla1[[#This Row],[MATRICULA 02/02/2026]]/Tabla1[[#This Row],[CUPOSOFERTADOS]]</f>
        <v>0.96747967479674801</v>
      </c>
    </row>
    <row r="100" spans="1:8" x14ac:dyDescent="0.35">
      <c r="A100" t="s">
        <v>129</v>
      </c>
      <c r="B100" s="5">
        <v>147161000109</v>
      </c>
      <c r="C100" t="s">
        <v>130</v>
      </c>
      <c r="D100">
        <f>_xlfn.XLOOKUP(Tabla1[[#This Row],[DANE]],[1]proyeccion!A:A,[1]proyeccion!C:C)</f>
        <v>1164</v>
      </c>
      <c r="E100">
        <f>_xlfn.XLOOKUP(Tabla1[[#This Row],[DANE]],'[1]matricula final 2025'!B:B,'[1]matricula final 2025'!D:D)</f>
        <v>1194</v>
      </c>
      <c r="F100" s="5">
        <f>_xlfn.XLOOKUP(Tabla1[[#This Row],[DANE]],[1]hoy!B:B,[1]hoy!D:D,0)</f>
        <v>1109</v>
      </c>
      <c r="G100" s="5">
        <f>Tabla1[[#This Row],[CUPOSOFERTADOS]]-F100</f>
        <v>55</v>
      </c>
      <c r="H100" s="3">
        <f>Tabla1[[#This Row],[MATRICULA 02/02/2026]]/Tabla1[[#This Row],[CUPOSOFERTADOS]]</f>
        <v>0.95274914089347074</v>
      </c>
    </row>
    <row r="101" spans="1:8" x14ac:dyDescent="0.35">
      <c r="A101" t="s">
        <v>44</v>
      </c>
      <c r="B101" s="5">
        <v>247692000337</v>
      </c>
      <c r="C101" t="s">
        <v>131</v>
      </c>
      <c r="D101">
        <f>_xlfn.XLOOKUP(Tabla1[[#This Row],[DANE]],[1]proyeccion!A:A,[1]proyeccion!C:C)</f>
        <v>552</v>
      </c>
      <c r="E101">
        <f>_xlfn.XLOOKUP(Tabla1[[#This Row],[DANE]],'[1]matricula final 2025'!B:B,'[1]matricula final 2025'!D:D)</f>
        <v>550</v>
      </c>
      <c r="F101" s="5">
        <f>_xlfn.XLOOKUP(Tabla1[[#This Row],[DANE]],[1]hoy!B:B,[1]hoy!D:D,0)</f>
        <v>475</v>
      </c>
      <c r="G101" s="5">
        <f>Tabla1[[#This Row],[CUPOSOFERTADOS]]-F101</f>
        <v>77</v>
      </c>
      <c r="H101" s="3">
        <f>Tabla1[[#This Row],[MATRICULA 02/02/2026]]/Tabla1[[#This Row],[CUPOSOFERTADOS]]</f>
        <v>0.86050724637681164</v>
      </c>
    </row>
    <row r="102" spans="1:8" x14ac:dyDescent="0.35">
      <c r="A102" t="s">
        <v>23</v>
      </c>
      <c r="B102" s="5">
        <v>147245000261</v>
      </c>
      <c r="C102" t="s">
        <v>132</v>
      </c>
      <c r="D102">
        <f>_xlfn.XLOOKUP(Tabla1[[#This Row],[DANE]],[1]proyeccion!A:A,[1]proyeccion!C:C)</f>
        <v>2186</v>
      </c>
      <c r="E102">
        <f>_xlfn.XLOOKUP(Tabla1[[#This Row],[DANE]],'[1]matricula final 2025'!B:B,'[1]matricula final 2025'!D:D)</f>
        <v>2157</v>
      </c>
      <c r="F102" s="5">
        <f>_xlfn.XLOOKUP(Tabla1[[#This Row],[DANE]],[1]hoy!B:B,[1]hoy!D:D,0)</f>
        <v>2131</v>
      </c>
      <c r="G102" s="5">
        <f>Tabla1[[#This Row],[CUPOSOFERTADOS]]-F102</f>
        <v>55</v>
      </c>
      <c r="H102" s="3">
        <f>Tabla1[[#This Row],[MATRICULA 02/02/2026]]/Tabla1[[#This Row],[CUPOSOFERTADOS]]</f>
        <v>0.97483989021043005</v>
      </c>
    </row>
    <row r="103" spans="1:8" x14ac:dyDescent="0.35">
      <c r="A103" t="s">
        <v>66</v>
      </c>
      <c r="B103" s="5">
        <v>147053001913</v>
      </c>
      <c r="C103" t="s">
        <v>133</v>
      </c>
      <c r="D103">
        <f>_xlfn.XLOOKUP(Tabla1[[#This Row],[DANE]],[1]proyeccion!A:A,[1]proyeccion!C:C)</f>
        <v>1599</v>
      </c>
      <c r="E103">
        <f>_xlfn.XLOOKUP(Tabla1[[#This Row],[DANE]],'[1]matricula final 2025'!B:B,'[1]matricula final 2025'!D:D)</f>
        <v>1532</v>
      </c>
      <c r="F103" s="5">
        <f>_xlfn.XLOOKUP(Tabla1[[#This Row],[DANE]],[1]hoy!B:B,[1]hoy!D:D,0)</f>
        <v>1509</v>
      </c>
      <c r="G103" s="5">
        <f>Tabla1[[#This Row],[CUPOSOFERTADOS]]-F103</f>
        <v>90</v>
      </c>
      <c r="H103" s="3">
        <f>Tabla1[[#This Row],[MATRICULA 02/02/2026]]/Tabla1[[#This Row],[CUPOSOFERTADOS]]</f>
        <v>0.94371482176360222</v>
      </c>
    </row>
    <row r="104" spans="1:8" x14ac:dyDescent="0.35">
      <c r="A104" t="s">
        <v>27</v>
      </c>
      <c r="B104" s="5">
        <v>247707001424</v>
      </c>
      <c r="C104" t="s">
        <v>134</v>
      </c>
      <c r="D104">
        <f>_xlfn.XLOOKUP(Tabla1[[#This Row],[DANE]],[1]proyeccion!A:A,[1]proyeccion!C:C)</f>
        <v>1744</v>
      </c>
      <c r="E104">
        <f>_xlfn.XLOOKUP(Tabla1[[#This Row],[DANE]],'[1]matricula final 2025'!B:B,'[1]matricula final 2025'!D:D)</f>
        <v>1679</v>
      </c>
      <c r="F104" s="5">
        <f>_xlfn.XLOOKUP(Tabla1[[#This Row],[DANE]],[1]hoy!B:B,[1]hoy!D:D,0)</f>
        <v>1716</v>
      </c>
      <c r="G104" s="5">
        <f>Tabla1[[#This Row],[CUPOSOFERTADOS]]-F104</f>
        <v>28</v>
      </c>
      <c r="H104" s="3">
        <f>Tabla1[[#This Row],[MATRICULA 02/02/2026]]/Tabla1[[#This Row],[CUPOSOFERTADOS]]</f>
        <v>0.98394495412844041</v>
      </c>
    </row>
    <row r="105" spans="1:8" x14ac:dyDescent="0.35">
      <c r="A105" t="s">
        <v>69</v>
      </c>
      <c r="B105" s="5">
        <v>147555000091</v>
      </c>
      <c r="C105" t="s">
        <v>135</v>
      </c>
      <c r="D105">
        <f>_xlfn.XLOOKUP(Tabla1[[#This Row],[DANE]],[1]proyeccion!A:A,[1]proyeccion!C:C)</f>
        <v>1781</v>
      </c>
      <c r="E105">
        <f>_xlfn.XLOOKUP(Tabla1[[#This Row],[DANE]],'[1]matricula final 2025'!B:B,'[1]matricula final 2025'!D:D)</f>
        <v>1810</v>
      </c>
      <c r="F105" s="5">
        <f>_xlfn.XLOOKUP(Tabla1[[#This Row],[DANE]],[1]hoy!B:B,[1]hoy!D:D,0)</f>
        <v>1731</v>
      </c>
      <c r="G105" s="5">
        <f>Tabla1[[#This Row],[CUPOSOFERTADOS]]-F105</f>
        <v>50</v>
      </c>
      <c r="H105" s="3">
        <f>Tabla1[[#This Row],[MATRICULA 02/02/2026]]/Tabla1[[#This Row],[CUPOSOFERTADOS]]</f>
        <v>0.97192588433464344</v>
      </c>
    </row>
    <row r="106" spans="1:8" x14ac:dyDescent="0.35">
      <c r="A106" t="s">
        <v>40</v>
      </c>
      <c r="B106" s="5">
        <v>147288010391</v>
      </c>
      <c r="C106" t="s">
        <v>136</v>
      </c>
      <c r="D106">
        <f>_xlfn.XLOOKUP(Tabla1[[#This Row],[DANE]],[1]proyeccion!A:A,[1]proyeccion!C:C)</f>
        <v>1700</v>
      </c>
      <c r="E106">
        <f>_xlfn.XLOOKUP(Tabla1[[#This Row],[DANE]],'[1]matricula final 2025'!B:B,'[1]matricula final 2025'!D:D)</f>
        <v>1508</v>
      </c>
      <c r="F106" s="5">
        <f>_xlfn.XLOOKUP(Tabla1[[#This Row],[DANE]],[1]hoy!B:B,[1]hoy!D:D,0)</f>
        <v>1432</v>
      </c>
      <c r="G106" s="5">
        <f>Tabla1[[#This Row],[CUPOSOFERTADOS]]-F106</f>
        <v>268</v>
      </c>
      <c r="H106" s="3">
        <f>Tabla1[[#This Row],[MATRICULA 02/02/2026]]/Tabla1[[#This Row],[CUPOSOFERTADOS]]</f>
        <v>0.84235294117647064</v>
      </c>
    </row>
    <row r="107" spans="1:8" x14ac:dyDescent="0.35">
      <c r="A107" t="s">
        <v>48</v>
      </c>
      <c r="B107" s="5">
        <v>247189000770</v>
      </c>
      <c r="C107" t="s">
        <v>137</v>
      </c>
      <c r="D107">
        <f>_xlfn.XLOOKUP(Tabla1[[#This Row],[DANE]],[1]proyeccion!A:A,[1]proyeccion!C:C)</f>
        <v>703</v>
      </c>
      <c r="E107">
        <f>_xlfn.XLOOKUP(Tabla1[[#This Row],[DANE]],'[1]matricula final 2025'!B:B,'[1]matricula final 2025'!D:D)</f>
        <v>703</v>
      </c>
      <c r="F107" s="5">
        <f>_xlfn.XLOOKUP(Tabla1[[#This Row],[DANE]],[1]hoy!B:B,[1]hoy!D:D,0)</f>
        <v>592</v>
      </c>
      <c r="G107" s="5">
        <f>Tabla1[[#This Row],[CUPOSOFERTADOS]]-F107</f>
        <v>111</v>
      </c>
      <c r="H107" s="3">
        <f>Tabla1[[#This Row],[MATRICULA 02/02/2026]]/Tabla1[[#This Row],[CUPOSOFERTADOS]]</f>
        <v>0.84210526315789469</v>
      </c>
    </row>
    <row r="108" spans="1:8" x14ac:dyDescent="0.35">
      <c r="A108" t="s">
        <v>23</v>
      </c>
      <c r="B108" s="5">
        <v>247245000982</v>
      </c>
      <c r="C108" t="s">
        <v>138</v>
      </c>
      <c r="D108">
        <f>_xlfn.XLOOKUP(Tabla1[[#This Row],[DANE]],[1]proyeccion!A:A,[1]proyeccion!C:C)</f>
        <v>408</v>
      </c>
      <c r="E108">
        <f>_xlfn.XLOOKUP(Tabla1[[#This Row],[DANE]],'[1]matricula final 2025'!B:B,'[1]matricula final 2025'!D:D)</f>
        <v>400</v>
      </c>
      <c r="F108" s="5">
        <f>_xlfn.XLOOKUP(Tabla1[[#This Row],[DANE]],[1]hoy!B:B,[1]hoy!D:D,0)</f>
        <v>414</v>
      </c>
      <c r="G108" s="5">
        <f>Tabla1[[#This Row],[CUPOSOFERTADOS]]-F108</f>
        <v>-6</v>
      </c>
      <c r="H108" s="3">
        <f>Tabla1[[#This Row],[MATRICULA 02/02/2026]]/Tabla1[[#This Row],[CUPOSOFERTADOS]]</f>
        <v>1.0147058823529411</v>
      </c>
    </row>
    <row r="109" spans="1:8" x14ac:dyDescent="0.35">
      <c r="A109" t="s">
        <v>23</v>
      </c>
      <c r="B109" s="5">
        <v>247245001890</v>
      </c>
      <c r="C109" t="s">
        <v>139</v>
      </c>
      <c r="D109">
        <f>_xlfn.XLOOKUP(Tabla1[[#This Row],[DANE]],[1]proyeccion!A:A,[1]proyeccion!C:C)</f>
        <v>1195</v>
      </c>
      <c r="E109">
        <f>_xlfn.XLOOKUP(Tabla1[[#This Row],[DANE]],'[1]matricula final 2025'!B:B,'[1]matricula final 2025'!D:D)</f>
        <v>1210</v>
      </c>
      <c r="F109" s="5">
        <f>_xlfn.XLOOKUP(Tabla1[[#This Row],[DANE]],[1]hoy!B:B,[1]hoy!D:D,0)</f>
        <v>1138</v>
      </c>
      <c r="G109" s="5">
        <f>Tabla1[[#This Row],[CUPOSOFERTADOS]]-F109</f>
        <v>57</v>
      </c>
      <c r="H109" s="3">
        <f>Tabla1[[#This Row],[MATRICULA 02/02/2026]]/Tabla1[[#This Row],[CUPOSOFERTADOS]]</f>
        <v>0.95230125523012554</v>
      </c>
    </row>
    <row r="110" spans="1:8" x14ac:dyDescent="0.35">
      <c r="A110" t="s">
        <v>13</v>
      </c>
      <c r="B110" s="5">
        <v>247058000987</v>
      </c>
      <c r="C110" t="s">
        <v>140</v>
      </c>
      <c r="D110">
        <f>_xlfn.XLOOKUP(Tabla1[[#This Row],[DANE]],[1]proyeccion!A:A,[1]proyeccion!C:C)</f>
        <v>1799</v>
      </c>
      <c r="E110">
        <f>_xlfn.XLOOKUP(Tabla1[[#This Row],[DANE]],'[1]matricula final 2025'!B:B,'[1]matricula final 2025'!D:D)</f>
        <v>1740</v>
      </c>
      <c r="F110" s="5">
        <f>_xlfn.XLOOKUP(Tabla1[[#This Row],[DANE]],[1]hoy!B:B,[1]hoy!D:D,0)</f>
        <v>1597</v>
      </c>
      <c r="G110" s="5">
        <f>Tabla1[[#This Row],[CUPOSOFERTADOS]]-F110</f>
        <v>202</v>
      </c>
      <c r="H110" s="3">
        <f>Tabla1[[#This Row],[MATRICULA 02/02/2026]]/Tabla1[[#This Row],[CUPOSOFERTADOS]]</f>
        <v>0.88771539744302386</v>
      </c>
    </row>
    <row r="111" spans="1:8" x14ac:dyDescent="0.35">
      <c r="A111" t="s">
        <v>37</v>
      </c>
      <c r="B111" s="5">
        <v>247798000662</v>
      </c>
      <c r="C111" t="s">
        <v>141</v>
      </c>
      <c r="D111">
        <f>_xlfn.XLOOKUP(Tabla1[[#This Row],[DANE]],[1]proyeccion!A:A,[1]proyeccion!C:C)</f>
        <v>781</v>
      </c>
      <c r="E111">
        <f>_xlfn.XLOOKUP(Tabla1[[#This Row],[DANE]],'[1]matricula final 2025'!B:B,'[1]matricula final 2025'!D:D)</f>
        <v>766</v>
      </c>
      <c r="F111" s="5">
        <f>_xlfn.XLOOKUP(Tabla1[[#This Row],[DANE]],[1]hoy!B:B,[1]hoy!D:D,0)</f>
        <v>757</v>
      </c>
      <c r="G111" s="5">
        <f>Tabla1[[#This Row],[CUPOSOFERTADOS]]-F111</f>
        <v>24</v>
      </c>
      <c r="H111" s="3">
        <f>Tabla1[[#This Row],[MATRICULA 02/02/2026]]/Tabla1[[#This Row],[CUPOSOFERTADOS]]</f>
        <v>0.96927016645326503</v>
      </c>
    </row>
    <row r="112" spans="1:8" x14ac:dyDescent="0.35">
      <c r="A112" t="s">
        <v>46</v>
      </c>
      <c r="B112" s="5">
        <v>247570000034</v>
      </c>
      <c r="C112" t="s">
        <v>142</v>
      </c>
      <c r="D112">
        <f>_xlfn.XLOOKUP(Tabla1[[#This Row],[DANE]],[1]proyeccion!A:A,[1]proyeccion!C:C)</f>
        <v>743</v>
      </c>
      <c r="E112">
        <f>_xlfn.XLOOKUP(Tabla1[[#This Row],[DANE]],'[1]matricula final 2025'!B:B,'[1]matricula final 2025'!D:D)</f>
        <v>687</v>
      </c>
      <c r="F112" s="5">
        <f>_xlfn.XLOOKUP(Tabla1[[#This Row],[DANE]],[1]hoy!B:B,[1]hoy!D:D,0)</f>
        <v>673</v>
      </c>
      <c r="G112" s="5">
        <f>Tabla1[[#This Row],[CUPOSOFERTADOS]]-F112</f>
        <v>70</v>
      </c>
      <c r="H112" s="3">
        <f>Tabla1[[#This Row],[MATRICULA 02/02/2026]]/Tabla1[[#This Row],[CUPOSOFERTADOS]]</f>
        <v>0.9057873485868102</v>
      </c>
    </row>
    <row r="113" spans="1:8" x14ac:dyDescent="0.35">
      <c r="A113" t="s">
        <v>13</v>
      </c>
      <c r="B113" s="5">
        <v>147058000168</v>
      </c>
      <c r="C113" t="s">
        <v>143</v>
      </c>
      <c r="D113">
        <f>_xlfn.XLOOKUP(Tabla1[[#This Row],[DANE]],[1]proyeccion!A:A,[1]proyeccion!C:C)</f>
        <v>2337</v>
      </c>
      <c r="E113">
        <f>_xlfn.XLOOKUP(Tabla1[[#This Row],[DANE]],'[1]matricula final 2025'!B:B,'[1]matricula final 2025'!D:D)</f>
        <v>2322</v>
      </c>
      <c r="F113" s="5">
        <f>_xlfn.XLOOKUP(Tabla1[[#This Row],[DANE]],[1]hoy!B:B,[1]hoy!D:D,0)</f>
        <v>2222</v>
      </c>
      <c r="G113" s="5">
        <f>Tabla1[[#This Row],[CUPOSOFERTADOS]]-F113</f>
        <v>115</v>
      </c>
      <c r="H113" s="3">
        <f>Tabla1[[#This Row],[MATRICULA 02/02/2026]]/Tabla1[[#This Row],[CUPOSOFERTADOS]]</f>
        <v>0.95079161317928973</v>
      </c>
    </row>
    <row r="114" spans="1:8" x14ac:dyDescent="0.35">
      <c r="A114" t="s">
        <v>52</v>
      </c>
      <c r="B114" s="5">
        <v>147268002040</v>
      </c>
      <c r="C114" t="s">
        <v>144</v>
      </c>
      <c r="D114">
        <f>_xlfn.XLOOKUP(Tabla1[[#This Row],[DANE]],[1]proyeccion!A:A,[1]proyeccion!C:C)</f>
        <v>1614</v>
      </c>
      <c r="E114">
        <f>_xlfn.XLOOKUP(Tabla1[[#This Row],[DANE]],'[1]matricula final 2025'!B:B,'[1]matricula final 2025'!D:D)</f>
        <v>1595</v>
      </c>
      <c r="F114" s="5">
        <f>_xlfn.XLOOKUP(Tabla1[[#This Row],[DANE]],[1]hoy!B:B,[1]hoy!D:D,0)</f>
        <v>1527</v>
      </c>
      <c r="G114" s="5">
        <f>Tabla1[[#This Row],[CUPOSOFERTADOS]]-F114</f>
        <v>87</v>
      </c>
      <c r="H114" s="3">
        <f>Tabla1[[#This Row],[MATRICULA 02/02/2026]]/Tabla1[[#This Row],[CUPOSOFERTADOS]]</f>
        <v>0.94609665427509293</v>
      </c>
    </row>
    <row r="115" spans="1:8" x14ac:dyDescent="0.35">
      <c r="A115" t="s">
        <v>52</v>
      </c>
      <c r="B115" s="5">
        <v>247053000474</v>
      </c>
      <c r="C115" t="s">
        <v>145</v>
      </c>
      <c r="D115">
        <f>_xlfn.XLOOKUP(Tabla1[[#This Row],[DANE]],[1]proyeccion!A:A,[1]proyeccion!C:C)</f>
        <v>2243</v>
      </c>
      <c r="E115">
        <f>_xlfn.XLOOKUP(Tabla1[[#This Row],[DANE]],'[1]matricula final 2025'!B:B,'[1]matricula final 2025'!D:D)</f>
        <v>2146</v>
      </c>
      <c r="F115" s="5">
        <f>_xlfn.XLOOKUP(Tabla1[[#This Row],[DANE]],[1]hoy!B:B,[1]hoy!D:D,0)</f>
        <v>2143</v>
      </c>
      <c r="G115" s="5">
        <f>Tabla1[[#This Row],[CUPOSOFERTADOS]]-F115</f>
        <v>100</v>
      </c>
      <c r="H115" s="3">
        <f>Tabla1[[#This Row],[MATRICULA 02/02/2026]]/Tabla1[[#This Row],[CUPOSOFERTADOS]]</f>
        <v>0.95541685242978158</v>
      </c>
    </row>
    <row r="116" spans="1:8" x14ac:dyDescent="0.35">
      <c r="A116" t="s">
        <v>55</v>
      </c>
      <c r="B116" s="5">
        <v>247798000077</v>
      </c>
      <c r="C116" t="s">
        <v>146</v>
      </c>
      <c r="D116">
        <f>_xlfn.XLOOKUP(Tabla1[[#This Row],[DANE]],[1]proyeccion!A:A,[1]proyeccion!C:C)</f>
        <v>353</v>
      </c>
      <c r="E116">
        <f>_xlfn.XLOOKUP(Tabla1[[#This Row],[DANE]],'[1]matricula final 2025'!B:B,'[1]matricula final 2025'!D:D)</f>
        <v>357</v>
      </c>
      <c r="F116" s="5">
        <f>_xlfn.XLOOKUP(Tabla1[[#This Row],[DANE]],[1]hoy!B:B,[1]hoy!D:D,0)</f>
        <v>350</v>
      </c>
      <c r="G116" s="5">
        <f>Tabla1[[#This Row],[CUPOSOFERTADOS]]-F116</f>
        <v>3</v>
      </c>
      <c r="H116" s="3">
        <f>Tabla1[[#This Row],[MATRICULA 02/02/2026]]/Tabla1[[#This Row],[CUPOSOFERTADOS]]</f>
        <v>0.99150141643059486</v>
      </c>
    </row>
    <row r="117" spans="1:8" x14ac:dyDescent="0.35">
      <c r="A117" t="s">
        <v>44</v>
      </c>
      <c r="B117" s="5">
        <v>247692000043</v>
      </c>
      <c r="C117" t="s">
        <v>147</v>
      </c>
      <c r="D117">
        <f>_xlfn.XLOOKUP(Tabla1[[#This Row],[DANE]],[1]proyeccion!A:A,[1]proyeccion!C:C)</f>
        <v>216</v>
      </c>
      <c r="E117">
        <f>_xlfn.XLOOKUP(Tabla1[[#This Row],[DANE]],'[1]matricula final 2025'!B:B,'[1]matricula final 2025'!D:D)</f>
        <v>319</v>
      </c>
      <c r="F117" s="5">
        <f>_xlfn.XLOOKUP(Tabla1[[#This Row],[DANE]],[1]hoy!B:B,[1]hoy!D:D,0)</f>
        <v>308</v>
      </c>
      <c r="G117" s="5">
        <f>Tabla1[[#This Row],[CUPOSOFERTADOS]]-F117</f>
        <v>-92</v>
      </c>
      <c r="H117" s="3">
        <f>Tabla1[[#This Row],[MATRICULA 02/02/2026]]/Tabla1[[#This Row],[CUPOSOFERTADOS]]</f>
        <v>1.4259259259259258</v>
      </c>
    </row>
    <row r="118" spans="1:8" x14ac:dyDescent="0.35">
      <c r="A118" t="s">
        <v>48</v>
      </c>
      <c r="B118" s="5">
        <v>247189002420</v>
      </c>
      <c r="C118" t="s">
        <v>148</v>
      </c>
      <c r="D118">
        <f>_xlfn.XLOOKUP(Tabla1[[#This Row],[DANE]],[1]proyeccion!A:A,[1]proyeccion!C:C)</f>
        <v>1624</v>
      </c>
      <c r="E118">
        <f>_xlfn.XLOOKUP(Tabla1[[#This Row],[DANE]],'[1]matricula final 2025'!B:B,'[1]matricula final 2025'!D:D)</f>
        <v>1617</v>
      </c>
      <c r="F118" s="5">
        <f>_xlfn.XLOOKUP(Tabla1[[#This Row],[DANE]],[1]hoy!B:B,[1]hoy!D:D,0)</f>
        <v>1537</v>
      </c>
      <c r="G118" s="5">
        <f>Tabla1[[#This Row],[CUPOSOFERTADOS]]-F118</f>
        <v>87</v>
      </c>
      <c r="H118" s="3">
        <f>Tabla1[[#This Row],[MATRICULA 02/02/2026]]/Tabla1[[#This Row],[CUPOSOFERTADOS]]</f>
        <v>0.9464285714285714</v>
      </c>
    </row>
    <row r="119" spans="1:8" x14ac:dyDescent="0.35">
      <c r="A119" t="s">
        <v>23</v>
      </c>
      <c r="B119" s="5">
        <v>247245001997</v>
      </c>
      <c r="C119" t="s">
        <v>149</v>
      </c>
      <c r="D119">
        <f>_xlfn.XLOOKUP(Tabla1[[#This Row],[DANE]],[1]proyeccion!A:A,[1]proyeccion!C:C)</f>
        <v>565</v>
      </c>
      <c r="E119">
        <f>_xlfn.XLOOKUP(Tabla1[[#This Row],[DANE]],'[1]matricula final 2025'!B:B,'[1]matricula final 2025'!D:D)</f>
        <v>530</v>
      </c>
      <c r="F119" s="5">
        <f>_xlfn.XLOOKUP(Tabla1[[#This Row],[DANE]],[1]hoy!B:B,[1]hoy!D:D,0)</f>
        <v>521</v>
      </c>
      <c r="G119" s="5">
        <f>Tabla1[[#This Row],[CUPOSOFERTADOS]]-F119</f>
        <v>44</v>
      </c>
      <c r="H119" s="3">
        <f>Tabla1[[#This Row],[MATRICULA 02/02/2026]]/Tabla1[[#This Row],[CUPOSOFERTADOS]]</f>
        <v>0.92212389380530968</v>
      </c>
    </row>
    <row r="120" spans="1:8" x14ac:dyDescent="0.35">
      <c r="A120" t="s">
        <v>33</v>
      </c>
      <c r="B120" s="5">
        <v>247318000790</v>
      </c>
      <c r="C120" t="s">
        <v>150</v>
      </c>
      <c r="D120">
        <f>_xlfn.XLOOKUP(Tabla1[[#This Row],[DANE]],[1]proyeccion!A:A,[1]proyeccion!C:C)</f>
        <v>917</v>
      </c>
      <c r="E120">
        <f>_xlfn.XLOOKUP(Tabla1[[#This Row],[DANE]],'[1]matricula final 2025'!B:B,'[1]matricula final 2025'!D:D)</f>
        <v>885</v>
      </c>
      <c r="F120" s="5">
        <f>_xlfn.XLOOKUP(Tabla1[[#This Row],[DANE]],[1]hoy!B:B,[1]hoy!D:D,0)</f>
        <v>843</v>
      </c>
      <c r="G120" s="5">
        <f>Tabla1[[#This Row],[CUPOSOFERTADOS]]-F120</f>
        <v>74</v>
      </c>
      <c r="H120" s="3">
        <f>Tabla1[[#This Row],[MATRICULA 02/02/2026]]/Tabla1[[#This Row],[CUPOSOFERTADOS]]</f>
        <v>0.91930207197382774</v>
      </c>
    </row>
    <row r="121" spans="1:8" x14ac:dyDescent="0.35">
      <c r="A121" t="s">
        <v>21</v>
      </c>
      <c r="B121" s="5">
        <v>247545000071</v>
      </c>
      <c r="C121" t="s">
        <v>151</v>
      </c>
      <c r="D121">
        <f>_xlfn.XLOOKUP(Tabla1[[#This Row],[DANE]],[1]proyeccion!A:A,[1]proyeccion!C:C)</f>
        <v>704</v>
      </c>
      <c r="E121">
        <f>_xlfn.XLOOKUP(Tabla1[[#This Row],[DANE]],'[1]matricula final 2025'!B:B,'[1]matricula final 2025'!D:D)</f>
        <v>681</v>
      </c>
      <c r="F121" s="5">
        <f>_xlfn.XLOOKUP(Tabla1[[#This Row],[DANE]],[1]hoy!B:B,[1]hoy!D:D,0)</f>
        <v>657</v>
      </c>
      <c r="G121" s="5">
        <f>Tabla1[[#This Row],[CUPOSOFERTADOS]]-F121</f>
        <v>47</v>
      </c>
      <c r="H121" s="3">
        <f>Tabla1[[#This Row],[MATRICULA 02/02/2026]]/Tabla1[[#This Row],[CUPOSOFERTADOS]]</f>
        <v>0.93323863636363635</v>
      </c>
    </row>
    <row r="122" spans="1:8" x14ac:dyDescent="0.35">
      <c r="A122" t="s">
        <v>17</v>
      </c>
      <c r="B122" s="5">
        <v>247541000190</v>
      </c>
      <c r="C122" t="s">
        <v>152</v>
      </c>
      <c r="D122">
        <f>_xlfn.XLOOKUP(Tabla1[[#This Row],[DANE]],[1]proyeccion!A:A,[1]proyeccion!C:C)</f>
        <v>298</v>
      </c>
      <c r="E122">
        <f>_xlfn.XLOOKUP(Tabla1[[#This Row],[DANE]],'[1]matricula final 2025'!B:B,'[1]matricula final 2025'!D:D)</f>
        <v>299</v>
      </c>
      <c r="F122" s="5">
        <f>_xlfn.XLOOKUP(Tabla1[[#This Row],[DANE]],[1]hoy!B:B,[1]hoy!D:D,0)</f>
        <v>320</v>
      </c>
      <c r="G122" s="5">
        <f>Tabla1[[#This Row],[CUPOSOFERTADOS]]-F122</f>
        <v>-22</v>
      </c>
      <c r="H122" s="3">
        <f>Tabla1[[#This Row],[MATRICULA 02/02/2026]]/Tabla1[[#This Row],[CUPOSOFERTADOS]]</f>
        <v>1.0738255033557047</v>
      </c>
    </row>
    <row r="123" spans="1:8" x14ac:dyDescent="0.35">
      <c r="A123" t="s">
        <v>23</v>
      </c>
      <c r="B123" s="5">
        <v>147245001941</v>
      </c>
      <c r="C123" t="s">
        <v>153</v>
      </c>
      <c r="D123">
        <f>_xlfn.XLOOKUP(Tabla1[[#This Row],[DANE]],[1]proyeccion!A:A,[1]proyeccion!C:C)</f>
        <v>2009</v>
      </c>
      <c r="E123">
        <f>_xlfn.XLOOKUP(Tabla1[[#This Row],[DANE]],'[1]matricula final 2025'!B:B,'[1]matricula final 2025'!D:D)</f>
        <v>1910</v>
      </c>
      <c r="F123" s="5">
        <f>_xlfn.XLOOKUP(Tabla1[[#This Row],[DANE]],[1]hoy!B:B,[1]hoy!D:D,0)</f>
        <v>1855</v>
      </c>
      <c r="G123" s="5">
        <f>Tabla1[[#This Row],[CUPOSOFERTADOS]]-F123</f>
        <v>154</v>
      </c>
      <c r="H123" s="3">
        <f>Tabla1[[#This Row],[MATRICULA 02/02/2026]]/Tabla1[[#This Row],[CUPOSOFERTADOS]]</f>
        <v>0.9233449477351916</v>
      </c>
    </row>
    <row r="124" spans="1:8" x14ac:dyDescent="0.35">
      <c r="A124" t="s">
        <v>48</v>
      </c>
      <c r="B124" s="5">
        <v>247189000109</v>
      </c>
      <c r="C124" t="s">
        <v>147</v>
      </c>
      <c r="D124">
        <f>_xlfn.XLOOKUP(Tabla1[[#This Row],[DANE]],[1]proyeccion!A:A,[1]proyeccion!C:C)</f>
        <v>1004</v>
      </c>
      <c r="E124">
        <f>_xlfn.XLOOKUP(Tabla1[[#This Row],[DANE]],'[1]matricula final 2025'!B:B,'[1]matricula final 2025'!D:D)</f>
        <v>1113</v>
      </c>
      <c r="F124" s="5">
        <f>_xlfn.XLOOKUP(Tabla1[[#This Row],[DANE]],[1]hoy!B:B,[1]hoy!D:D,0)</f>
        <v>1079</v>
      </c>
      <c r="G124" s="5">
        <f>Tabla1[[#This Row],[CUPOSOFERTADOS]]-F124</f>
        <v>-75</v>
      </c>
      <c r="H124" s="3">
        <f>Tabla1[[#This Row],[MATRICULA 02/02/2026]]/Tabla1[[#This Row],[CUPOSOFERTADOS]]</f>
        <v>1.0747011952191234</v>
      </c>
    </row>
    <row r="125" spans="1:8" x14ac:dyDescent="0.35">
      <c r="A125" t="s">
        <v>40</v>
      </c>
      <c r="B125" s="5">
        <v>247288001168</v>
      </c>
      <c r="C125" t="s">
        <v>154</v>
      </c>
      <c r="D125">
        <f>_xlfn.XLOOKUP(Tabla1[[#This Row],[DANE]],[1]proyeccion!A:A,[1]proyeccion!C:C)</f>
        <v>824</v>
      </c>
      <c r="E125">
        <f>_xlfn.XLOOKUP(Tabla1[[#This Row],[DANE]],'[1]matricula final 2025'!B:B,'[1]matricula final 2025'!D:D)</f>
        <v>909</v>
      </c>
      <c r="F125" s="5">
        <f>_xlfn.XLOOKUP(Tabla1[[#This Row],[DANE]],[1]hoy!B:B,[1]hoy!D:D,0)</f>
        <v>905</v>
      </c>
      <c r="G125" s="5">
        <f>Tabla1[[#This Row],[CUPOSOFERTADOS]]-F125</f>
        <v>-81</v>
      </c>
      <c r="H125" s="3">
        <f>Tabla1[[#This Row],[MATRICULA 02/02/2026]]/Tabla1[[#This Row],[CUPOSOFERTADOS]]</f>
        <v>1.0983009708737863</v>
      </c>
    </row>
    <row r="126" spans="1:8" x14ac:dyDescent="0.35">
      <c r="A126" t="s">
        <v>25</v>
      </c>
      <c r="B126" s="5">
        <v>147258000146</v>
      </c>
      <c r="C126" t="s">
        <v>155</v>
      </c>
      <c r="D126">
        <f>_xlfn.XLOOKUP(Tabla1[[#This Row],[DANE]],[1]proyeccion!A:A,[1]proyeccion!C:C)</f>
        <v>1403</v>
      </c>
      <c r="E126">
        <f>_xlfn.XLOOKUP(Tabla1[[#This Row],[DANE]],'[1]matricula final 2025'!B:B,'[1]matricula final 2025'!D:D)</f>
        <v>1329</v>
      </c>
      <c r="F126" s="5">
        <f>_xlfn.XLOOKUP(Tabla1[[#This Row],[DANE]],[1]hoy!B:B,[1]hoy!D:D,0)</f>
        <v>1330</v>
      </c>
      <c r="G126" s="5">
        <f>Tabla1[[#This Row],[CUPOSOFERTADOS]]-F126</f>
        <v>73</v>
      </c>
      <c r="H126" s="3">
        <f>Tabla1[[#This Row],[MATRICULA 02/02/2026]]/Tabla1[[#This Row],[CUPOSOFERTADOS]]</f>
        <v>0.94796863863150393</v>
      </c>
    </row>
    <row r="127" spans="1:8" x14ac:dyDescent="0.35">
      <c r="A127" t="s">
        <v>74</v>
      </c>
      <c r="B127" s="5">
        <v>147707001705</v>
      </c>
      <c r="C127" t="s">
        <v>156</v>
      </c>
      <c r="D127">
        <f>_xlfn.XLOOKUP(Tabla1[[#This Row],[DANE]],[1]proyeccion!A:A,[1]proyeccion!C:C)</f>
        <v>1804</v>
      </c>
      <c r="E127">
        <f>_xlfn.XLOOKUP(Tabla1[[#This Row],[DANE]],'[1]matricula final 2025'!B:B,'[1]matricula final 2025'!D:D)</f>
        <v>1837</v>
      </c>
      <c r="F127" s="5">
        <f>_xlfn.XLOOKUP(Tabla1[[#This Row],[DANE]],[1]hoy!B:B,[1]hoy!D:D,0)</f>
        <v>1904</v>
      </c>
      <c r="G127" s="5">
        <f>Tabla1[[#This Row],[CUPOSOFERTADOS]]-F127</f>
        <v>-100</v>
      </c>
      <c r="H127" s="3">
        <f>Tabla1[[#This Row],[MATRICULA 02/02/2026]]/Tabla1[[#This Row],[CUPOSOFERTADOS]]</f>
        <v>1.0554323725055432</v>
      </c>
    </row>
    <row r="128" spans="1:8" x14ac:dyDescent="0.35">
      <c r="A128" t="s">
        <v>44</v>
      </c>
      <c r="B128" s="5">
        <v>147692000081</v>
      </c>
      <c r="C128" t="s">
        <v>157</v>
      </c>
      <c r="D128">
        <f>_xlfn.XLOOKUP(Tabla1[[#This Row],[DANE]],[1]proyeccion!A:A,[1]proyeccion!C:C)</f>
        <v>1405</v>
      </c>
      <c r="E128">
        <f>_xlfn.XLOOKUP(Tabla1[[#This Row],[DANE]],'[1]matricula final 2025'!B:B,'[1]matricula final 2025'!D:D)</f>
        <v>1400</v>
      </c>
      <c r="F128" s="5">
        <f>_xlfn.XLOOKUP(Tabla1[[#This Row],[DANE]],[1]hoy!B:B,[1]hoy!D:D,0)</f>
        <v>1382</v>
      </c>
      <c r="G128" s="5">
        <f>Tabla1[[#This Row],[CUPOSOFERTADOS]]-F128</f>
        <v>23</v>
      </c>
      <c r="H128" s="3">
        <f>Tabla1[[#This Row],[MATRICULA 02/02/2026]]/Tabla1[[#This Row],[CUPOSOFERTADOS]]</f>
        <v>0.98362989323843419</v>
      </c>
    </row>
    <row r="129" spans="1:8" x14ac:dyDescent="0.35">
      <c r="A129" t="s">
        <v>74</v>
      </c>
      <c r="B129" s="5">
        <v>247707000053</v>
      </c>
      <c r="C129" t="s">
        <v>158</v>
      </c>
      <c r="D129">
        <f>_xlfn.XLOOKUP(Tabla1[[#This Row],[DANE]],[1]proyeccion!A:A,[1]proyeccion!C:C)</f>
        <v>715</v>
      </c>
      <c r="E129">
        <f>_xlfn.XLOOKUP(Tabla1[[#This Row],[DANE]],'[1]matricula final 2025'!B:B,'[1]matricula final 2025'!D:D)</f>
        <v>550</v>
      </c>
      <c r="F129" s="5">
        <f>_xlfn.XLOOKUP(Tabla1[[#This Row],[DANE]],[1]hoy!B:B,[1]hoy!D:D,0)</f>
        <v>522</v>
      </c>
      <c r="G129" s="5">
        <f>Tabla1[[#This Row],[CUPOSOFERTADOS]]-F129</f>
        <v>193</v>
      </c>
      <c r="H129" s="3">
        <f>Tabla1[[#This Row],[MATRICULA 02/02/2026]]/Tabla1[[#This Row],[CUPOSOFERTADOS]]</f>
        <v>0.73006993006993004</v>
      </c>
    </row>
    <row r="130" spans="1:8" x14ac:dyDescent="0.35">
      <c r="A130" t="s">
        <v>74</v>
      </c>
      <c r="B130" s="5">
        <v>147707000156</v>
      </c>
      <c r="C130" t="s">
        <v>159</v>
      </c>
      <c r="D130">
        <f>_xlfn.XLOOKUP(Tabla1[[#This Row],[DANE]],[1]proyeccion!A:A,[1]proyeccion!C:C)</f>
        <v>1285</v>
      </c>
      <c r="E130">
        <f>_xlfn.XLOOKUP(Tabla1[[#This Row],[DANE]],'[1]matricula final 2025'!B:B,'[1]matricula final 2025'!D:D)</f>
        <v>1256</v>
      </c>
      <c r="F130" s="5">
        <f>_xlfn.XLOOKUP(Tabla1[[#This Row],[DANE]],[1]hoy!B:B,[1]hoy!D:D,0)</f>
        <v>1240</v>
      </c>
      <c r="G130" s="5">
        <f>Tabla1[[#This Row],[CUPOSOFERTADOS]]-F130</f>
        <v>45</v>
      </c>
      <c r="H130" s="3">
        <f>Tabla1[[#This Row],[MATRICULA 02/02/2026]]/Tabla1[[#This Row],[CUPOSOFERTADOS]]</f>
        <v>0.96498054474708173</v>
      </c>
    </row>
    <row r="131" spans="1:8" x14ac:dyDescent="0.35">
      <c r="A131" t="s">
        <v>25</v>
      </c>
      <c r="B131" s="5">
        <v>247258000159</v>
      </c>
      <c r="C131" t="s">
        <v>160</v>
      </c>
      <c r="D131">
        <f>_xlfn.XLOOKUP(Tabla1[[#This Row],[DANE]],[1]proyeccion!A:A,[1]proyeccion!C:C)</f>
        <v>484</v>
      </c>
      <c r="E131">
        <f>_xlfn.XLOOKUP(Tabla1[[#This Row],[DANE]],'[1]matricula final 2025'!B:B,'[1]matricula final 2025'!D:D)</f>
        <v>505</v>
      </c>
      <c r="F131" s="5">
        <f>_xlfn.XLOOKUP(Tabla1[[#This Row],[DANE]],[1]hoy!B:B,[1]hoy!D:D,0)</f>
        <v>482</v>
      </c>
      <c r="G131" s="5">
        <f>Tabla1[[#This Row],[CUPOSOFERTADOS]]-F131</f>
        <v>2</v>
      </c>
      <c r="H131" s="3">
        <f>Tabla1[[#This Row],[MATRICULA 02/02/2026]]/Tabla1[[#This Row],[CUPOSOFERTADOS]]</f>
        <v>0.99586776859504134</v>
      </c>
    </row>
    <row r="132" spans="1:8" x14ac:dyDescent="0.35">
      <c r="A132" t="s">
        <v>48</v>
      </c>
      <c r="B132" s="5">
        <v>247189001385</v>
      </c>
      <c r="C132" t="s">
        <v>161</v>
      </c>
      <c r="D132">
        <f>_xlfn.XLOOKUP(Tabla1[[#This Row],[DANE]],[1]proyeccion!A:A,[1]proyeccion!C:C)</f>
        <v>653</v>
      </c>
      <c r="E132">
        <f>_xlfn.XLOOKUP(Tabla1[[#This Row],[DANE]],'[1]matricula final 2025'!B:B,'[1]matricula final 2025'!D:D)</f>
        <v>632</v>
      </c>
      <c r="F132" s="5">
        <f>_xlfn.XLOOKUP(Tabla1[[#This Row],[DANE]],[1]hoy!B:B,[1]hoy!D:D,0)</f>
        <v>627</v>
      </c>
      <c r="G132" s="5">
        <f>Tabla1[[#This Row],[CUPOSOFERTADOS]]-F132</f>
        <v>26</v>
      </c>
      <c r="H132" s="3">
        <f>Tabla1[[#This Row],[MATRICULA 02/02/2026]]/Tabla1[[#This Row],[CUPOSOFERTADOS]]</f>
        <v>0.96018376722817766</v>
      </c>
    </row>
    <row r="133" spans="1:8" x14ac:dyDescent="0.35">
      <c r="A133" t="s">
        <v>29</v>
      </c>
      <c r="B133" s="5">
        <v>247541000408</v>
      </c>
      <c r="C133" t="s">
        <v>162</v>
      </c>
      <c r="D133">
        <v>345</v>
      </c>
      <c r="E133">
        <f>_xlfn.XLOOKUP(Tabla1[[#This Row],[DANE]],'[1]matricula final 2025'!B:B,'[1]matricula final 2025'!D:D)</f>
        <v>345</v>
      </c>
      <c r="F133" s="5">
        <f>_xlfn.XLOOKUP(Tabla1[[#This Row],[DANE]],[1]hoy!B:B,[1]hoy!D:D,0)</f>
        <v>315</v>
      </c>
      <c r="G133" s="5">
        <f>Tabla1[[#This Row],[CUPOSOFERTADOS]]-F133</f>
        <v>30</v>
      </c>
      <c r="H133" s="3">
        <f>Tabla1[[#This Row],[MATRICULA 02/02/2026]]/Tabla1[[#This Row],[CUPOSOFERTADOS]]</f>
        <v>0.91304347826086951</v>
      </c>
    </row>
    <row r="134" spans="1:8" x14ac:dyDescent="0.35">
      <c r="A134" t="s">
        <v>33</v>
      </c>
      <c r="B134" s="5">
        <v>147318000311</v>
      </c>
      <c r="C134" t="s">
        <v>163</v>
      </c>
      <c r="D134">
        <f>_xlfn.XLOOKUP(Tabla1[[#This Row],[DANE]],[1]proyeccion!A:A,[1]proyeccion!C:C)</f>
        <v>826</v>
      </c>
      <c r="E134">
        <f>_xlfn.XLOOKUP(Tabla1[[#This Row],[DANE]],'[1]matricula final 2025'!B:B,'[1]matricula final 2025'!D:D)</f>
        <v>862</v>
      </c>
      <c r="F134" s="5">
        <f>_xlfn.XLOOKUP(Tabla1[[#This Row],[DANE]],[1]hoy!B:B,[1]hoy!D:D,0)</f>
        <v>833</v>
      </c>
      <c r="G134" s="5">
        <f>Tabla1[[#This Row],[CUPOSOFERTADOS]]-F134</f>
        <v>-7</v>
      </c>
      <c r="H134" s="3">
        <f>Tabla1[[#This Row],[MATRICULA 02/02/2026]]/Tabla1[[#This Row],[CUPOSOFERTADOS]]</f>
        <v>1.0084745762711864</v>
      </c>
    </row>
    <row r="135" spans="1:8" x14ac:dyDescent="0.35">
      <c r="A135" t="s">
        <v>55</v>
      </c>
      <c r="B135" s="5">
        <v>147798000099</v>
      </c>
      <c r="C135" t="s">
        <v>164</v>
      </c>
      <c r="D135">
        <f>_xlfn.XLOOKUP(Tabla1[[#This Row],[DANE]],[1]proyeccion!A:A,[1]proyeccion!C:C)</f>
        <v>920</v>
      </c>
      <c r="E135">
        <f>_xlfn.XLOOKUP(Tabla1[[#This Row],[DANE]],'[1]matricula final 2025'!B:B,'[1]matricula final 2025'!D:D)</f>
        <v>862</v>
      </c>
      <c r="F135" s="5">
        <f>_xlfn.XLOOKUP(Tabla1[[#This Row],[DANE]],[1]hoy!B:B,[1]hoy!D:D,0)</f>
        <v>797</v>
      </c>
      <c r="G135" s="5">
        <f>Tabla1[[#This Row],[CUPOSOFERTADOS]]-F135</f>
        <v>123</v>
      </c>
      <c r="H135" s="3">
        <f>Tabla1[[#This Row],[MATRICULA 02/02/2026]]/Tabla1[[#This Row],[CUPOSOFERTADOS]]</f>
        <v>0.86630434782608701</v>
      </c>
    </row>
    <row r="136" spans="1:8" x14ac:dyDescent="0.35">
      <c r="A136" t="s">
        <v>123</v>
      </c>
      <c r="B136" s="5">
        <v>247058001045</v>
      </c>
      <c r="C136" t="s">
        <v>165</v>
      </c>
      <c r="D136">
        <f>_xlfn.XLOOKUP(Tabla1[[#This Row],[DANE]],[1]proyeccion!A:A,[1]proyeccion!C:C)</f>
        <v>2068</v>
      </c>
      <c r="E136">
        <f>_xlfn.XLOOKUP(Tabla1[[#This Row],[DANE]],'[1]matricula final 2025'!B:B,'[1]matricula final 2025'!D:D)</f>
        <v>1920</v>
      </c>
      <c r="F136" s="5">
        <f>_xlfn.XLOOKUP(Tabla1[[#This Row],[DANE]],[1]hoy!B:B,[1]hoy!D:D,0)</f>
        <v>1947</v>
      </c>
      <c r="G136" s="5">
        <f>Tabla1[[#This Row],[CUPOSOFERTADOS]]-F136</f>
        <v>121</v>
      </c>
      <c r="H136" s="3">
        <f>Tabla1[[#This Row],[MATRICULA 02/02/2026]]/Tabla1[[#This Row],[CUPOSOFERTADOS]]</f>
        <v>0.94148936170212771</v>
      </c>
    </row>
    <row r="137" spans="1:8" x14ac:dyDescent="0.35">
      <c r="A137" t="s">
        <v>44</v>
      </c>
      <c r="B137" s="5">
        <v>247692000434</v>
      </c>
      <c r="C137" t="s">
        <v>166</v>
      </c>
      <c r="D137">
        <f>_xlfn.XLOOKUP(Tabla1[[#This Row],[DANE]],[1]proyeccion!A:A,[1]proyeccion!C:C)</f>
        <v>734</v>
      </c>
      <c r="E137">
        <f>_xlfn.XLOOKUP(Tabla1[[#This Row],[DANE]],'[1]matricula final 2025'!B:B,'[1]matricula final 2025'!D:D)</f>
        <v>741</v>
      </c>
      <c r="F137" s="5">
        <f>_xlfn.XLOOKUP(Tabla1[[#This Row],[DANE]],[1]hoy!B:B,[1]hoy!D:D,0)</f>
        <v>690</v>
      </c>
      <c r="G137" s="5">
        <f>Tabla1[[#This Row],[CUPOSOFERTADOS]]-F137</f>
        <v>44</v>
      </c>
      <c r="H137" s="3">
        <f>Tabla1[[#This Row],[MATRICULA 02/02/2026]]/Tabla1[[#This Row],[CUPOSOFERTADOS]]</f>
        <v>0.94005449591280654</v>
      </c>
    </row>
    <row r="138" spans="1:8" x14ac:dyDescent="0.35">
      <c r="A138" t="s">
        <v>23</v>
      </c>
      <c r="B138" s="5">
        <v>147245000252</v>
      </c>
      <c r="C138" t="s">
        <v>167</v>
      </c>
      <c r="D138">
        <f>_xlfn.XLOOKUP(Tabla1[[#This Row],[DANE]],[1]proyeccion!A:A,[1]proyeccion!C:C)</f>
        <v>4308</v>
      </c>
      <c r="E138">
        <f>_xlfn.XLOOKUP(Tabla1[[#This Row],[DANE]],'[1]matricula final 2025'!B:B,'[1]matricula final 2025'!D:D)</f>
        <v>4288</v>
      </c>
      <c r="F138" s="5">
        <f>_xlfn.XLOOKUP(Tabla1[[#This Row],[DANE]],[1]hoy!B:B,[1]hoy!D:D,0)</f>
        <v>4153</v>
      </c>
      <c r="G138" s="5">
        <f>Tabla1[[#This Row],[CUPOSOFERTADOS]]-F138</f>
        <v>155</v>
      </c>
      <c r="H138" s="3">
        <f>Tabla1[[#This Row],[MATRICULA 02/02/2026]]/Tabla1[[#This Row],[CUPOSOFERTADOS]]</f>
        <v>0.96402042711234914</v>
      </c>
    </row>
    <row r="139" spans="1:8" x14ac:dyDescent="0.35">
      <c r="A139" t="s">
        <v>21</v>
      </c>
      <c r="B139" s="5">
        <v>147545001668</v>
      </c>
      <c r="C139" t="s">
        <v>168</v>
      </c>
      <c r="D139">
        <f>_xlfn.XLOOKUP(Tabla1[[#This Row],[DANE]],[1]proyeccion!A:A,[1]proyeccion!C:C)</f>
        <v>1711</v>
      </c>
      <c r="E139">
        <f>_xlfn.XLOOKUP(Tabla1[[#This Row],[DANE]],'[1]matricula final 2025'!B:B,'[1]matricula final 2025'!D:D)</f>
        <v>1669</v>
      </c>
      <c r="F139" s="5">
        <f>_xlfn.XLOOKUP(Tabla1[[#This Row],[DANE]],[1]hoy!B:B,[1]hoy!D:D,0)</f>
        <v>1718</v>
      </c>
      <c r="G139" s="5">
        <f>Tabla1[[#This Row],[CUPOSOFERTADOS]]-F139</f>
        <v>-7</v>
      </c>
      <c r="H139" s="3">
        <f>Tabla1[[#This Row],[MATRICULA 02/02/2026]]/Tabla1[[#This Row],[CUPOSOFERTADOS]]</f>
        <v>1.0040911747516073</v>
      </c>
    </row>
    <row r="140" spans="1:8" x14ac:dyDescent="0.35">
      <c r="A140" t="s">
        <v>81</v>
      </c>
      <c r="B140" s="5">
        <v>247555002331</v>
      </c>
      <c r="C140" t="s">
        <v>169</v>
      </c>
      <c r="D140">
        <f>_xlfn.XLOOKUP(Tabla1[[#This Row],[DANE]],[1]proyeccion!A:A,[1]proyeccion!C:C)</f>
        <v>2731</v>
      </c>
      <c r="E140">
        <f>_xlfn.XLOOKUP(Tabla1[[#This Row],[DANE]],'[1]matricula final 2025'!B:B,'[1]matricula final 2025'!D:D)</f>
        <v>2508</v>
      </c>
      <c r="F140" s="5">
        <f>_xlfn.XLOOKUP(Tabla1[[#This Row],[DANE]],[1]hoy!B:B,[1]hoy!D:D,0)</f>
        <v>2400</v>
      </c>
      <c r="G140" s="5">
        <f>Tabla1[[#This Row],[CUPOSOFERTADOS]]-F140</f>
        <v>331</v>
      </c>
      <c r="H140" s="3">
        <f>Tabla1[[#This Row],[MATRICULA 02/02/2026]]/Tabla1[[#This Row],[CUPOSOFERTADOS]]</f>
        <v>0.8787989747345295</v>
      </c>
    </row>
    <row r="141" spans="1:8" x14ac:dyDescent="0.35">
      <c r="A141" t="s">
        <v>48</v>
      </c>
      <c r="B141" s="5">
        <v>247980000104</v>
      </c>
      <c r="C141" t="s">
        <v>170</v>
      </c>
      <c r="D141">
        <f>_xlfn.XLOOKUP(Tabla1[[#This Row],[DANE]],[1]proyeccion!A:A,[1]proyeccion!C:C)</f>
        <v>1589</v>
      </c>
      <c r="E141">
        <f>_xlfn.XLOOKUP(Tabla1[[#This Row],[DANE]],'[1]matricula final 2025'!B:B,'[1]matricula final 2025'!D:D)</f>
        <v>1546</v>
      </c>
      <c r="F141" s="5">
        <f>_xlfn.XLOOKUP(Tabla1[[#This Row],[DANE]],[1]hoy!B:B,[1]hoy!D:D,0)</f>
        <v>1550</v>
      </c>
      <c r="G141" s="5">
        <f>Tabla1[[#This Row],[CUPOSOFERTADOS]]-F141</f>
        <v>39</v>
      </c>
      <c r="H141" s="3">
        <f>Tabla1[[#This Row],[MATRICULA 02/02/2026]]/Tabla1[[#This Row],[CUPOSOFERTADOS]]</f>
        <v>0.9754562617998741</v>
      </c>
    </row>
    <row r="142" spans="1:8" x14ac:dyDescent="0.35">
      <c r="A142" t="s">
        <v>15</v>
      </c>
      <c r="B142" s="5">
        <v>247745000181</v>
      </c>
      <c r="C142" t="s">
        <v>171</v>
      </c>
      <c r="D142">
        <f>_xlfn.XLOOKUP(Tabla1[[#This Row],[DANE]],[1]proyeccion!A:A,[1]proyeccion!C:C)</f>
        <v>1832</v>
      </c>
      <c r="E142">
        <f>_xlfn.XLOOKUP(Tabla1[[#This Row],[DANE]],'[1]matricula final 2025'!B:B,'[1]matricula final 2025'!D:D)</f>
        <v>1696</v>
      </c>
      <c r="F142" s="5">
        <f>_xlfn.XLOOKUP(Tabla1[[#This Row],[DANE]],[1]hoy!B:B,[1]hoy!D:D,0)</f>
        <v>1750</v>
      </c>
      <c r="G142" s="5">
        <f>Tabla1[[#This Row],[CUPOSOFERTADOS]]-F142</f>
        <v>82</v>
      </c>
      <c r="H142" s="3">
        <f>Tabla1[[#This Row],[MATRICULA 02/02/2026]]/Tabla1[[#This Row],[CUPOSOFERTADOS]]</f>
        <v>0.95524017467248912</v>
      </c>
    </row>
    <row r="143" spans="1:8" x14ac:dyDescent="0.35">
      <c r="A143" t="s">
        <v>69</v>
      </c>
      <c r="B143" s="5">
        <v>247555002624</v>
      </c>
      <c r="C143" t="s">
        <v>172</v>
      </c>
      <c r="D143">
        <f>_xlfn.XLOOKUP(Tabla1[[#This Row],[DANE]],[1]proyeccion!A:A,[1]proyeccion!C:C)</f>
        <v>1604</v>
      </c>
      <c r="E143">
        <f>_xlfn.XLOOKUP(Tabla1[[#This Row],[DANE]],'[1]matricula final 2025'!B:B,'[1]matricula final 2025'!D:D)</f>
        <v>1648</v>
      </c>
      <c r="F143" s="5">
        <f>_xlfn.XLOOKUP(Tabla1[[#This Row],[DANE]],[1]hoy!B:B,[1]hoy!D:D,0)</f>
        <v>1541</v>
      </c>
      <c r="G143" s="5">
        <f>Tabla1[[#This Row],[CUPOSOFERTADOS]]-F143</f>
        <v>63</v>
      </c>
      <c r="H143" s="3">
        <f>Tabla1[[#This Row],[MATRICULA 02/02/2026]]/Tabla1[[#This Row],[CUPOSOFERTADOS]]</f>
        <v>0.96072319201995016</v>
      </c>
    </row>
    <row r="144" spans="1:8" x14ac:dyDescent="0.35">
      <c r="A144" t="s">
        <v>66</v>
      </c>
      <c r="B144" s="5">
        <v>147053000046</v>
      </c>
      <c r="C144" t="s">
        <v>173</v>
      </c>
      <c r="D144">
        <f>_xlfn.XLOOKUP(Tabla1[[#This Row],[DANE]],[1]proyeccion!A:A,[1]proyeccion!C:C)</f>
        <v>2109</v>
      </c>
      <c r="E144">
        <f>_xlfn.XLOOKUP(Tabla1[[#This Row],[DANE]],'[1]matricula final 2025'!B:B,'[1]matricula final 2025'!D:D)</f>
        <v>2051</v>
      </c>
      <c r="F144" s="5">
        <f>_xlfn.XLOOKUP(Tabla1[[#This Row],[DANE]],[1]hoy!B:B,[1]hoy!D:D,0)</f>
        <v>2013</v>
      </c>
      <c r="G144" s="5">
        <f>Tabla1[[#This Row],[CUPOSOFERTADOS]]-F144</f>
        <v>96</v>
      </c>
      <c r="H144" s="3">
        <f>Tabla1[[#This Row],[MATRICULA 02/02/2026]]/Tabla1[[#This Row],[CUPOSOFERTADOS]]</f>
        <v>0.95448079658605978</v>
      </c>
    </row>
    <row r="145" spans="1:8" x14ac:dyDescent="0.35">
      <c r="A145" t="s">
        <v>123</v>
      </c>
      <c r="B145" s="5">
        <v>247660000181</v>
      </c>
      <c r="C145" t="s">
        <v>174</v>
      </c>
      <c r="D145">
        <f>_xlfn.XLOOKUP(Tabla1[[#This Row],[DANE]],[1]proyeccion!A:A,[1]proyeccion!C:C)</f>
        <v>758</v>
      </c>
      <c r="E145">
        <f>_xlfn.XLOOKUP(Tabla1[[#This Row],[DANE]],'[1]matricula final 2025'!B:B,'[1]matricula final 2025'!D:D)</f>
        <v>733</v>
      </c>
      <c r="F145" s="5">
        <f>_xlfn.XLOOKUP(Tabla1[[#This Row],[DANE]],[1]hoy!B:B,[1]hoy!D:D,0)</f>
        <v>621</v>
      </c>
      <c r="G145" s="5">
        <f>Tabla1[[#This Row],[CUPOSOFERTADOS]]-F145</f>
        <v>137</v>
      </c>
      <c r="H145" s="3">
        <f>Tabla1[[#This Row],[MATRICULA 02/02/2026]]/Tabla1[[#This Row],[CUPOSOFERTADOS]]</f>
        <v>0.81926121372031657</v>
      </c>
    </row>
    <row r="146" spans="1:8" x14ac:dyDescent="0.35">
      <c r="A146" t="s">
        <v>175</v>
      </c>
      <c r="B146" s="5">
        <v>147675000060</v>
      </c>
      <c r="C146" t="s">
        <v>176</v>
      </c>
      <c r="D146">
        <f>_xlfn.XLOOKUP(Tabla1[[#This Row],[DANE]],[1]proyeccion!A:A,[1]proyeccion!C:C)</f>
        <v>1339</v>
      </c>
      <c r="E146">
        <f>_xlfn.XLOOKUP(Tabla1[[#This Row],[DANE]],'[1]matricula final 2025'!B:B,'[1]matricula final 2025'!D:D)</f>
        <v>1285</v>
      </c>
      <c r="F146" s="5">
        <f>_xlfn.XLOOKUP(Tabla1[[#This Row],[DANE]],[1]hoy!B:B,[1]hoy!D:D,0)</f>
        <v>1287</v>
      </c>
      <c r="G146" s="5">
        <f>Tabla1[[#This Row],[CUPOSOFERTADOS]]-F146</f>
        <v>52</v>
      </c>
      <c r="H146" s="3">
        <f>Tabla1[[#This Row],[MATRICULA 02/02/2026]]/Tabla1[[#This Row],[CUPOSOFERTADOS]]</f>
        <v>0.96116504854368934</v>
      </c>
    </row>
    <row r="147" spans="1:8" x14ac:dyDescent="0.35">
      <c r="A147" t="s">
        <v>48</v>
      </c>
      <c r="B147" s="5">
        <v>247189000010</v>
      </c>
      <c r="C147" t="s">
        <v>177</v>
      </c>
      <c r="D147">
        <f>_xlfn.XLOOKUP(Tabla1[[#This Row],[DANE]],[1]proyeccion!A:A,[1]proyeccion!C:C)</f>
        <v>435</v>
      </c>
      <c r="E147">
        <f>_xlfn.XLOOKUP(Tabla1[[#This Row],[DANE]],'[1]matricula final 2025'!B:B,'[1]matricula final 2025'!D:D)</f>
        <v>496</v>
      </c>
      <c r="F147" s="5">
        <f>_xlfn.XLOOKUP(Tabla1[[#This Row],[DANE]],[1]hoy!B:B,[1]hoy!D:D,0)</f>
        <v>450</v>
      </c>
      <c r="G147" s="5">
        <f>Tabla1[[#This Row],[CUPOSOFERTADOS]]-F147</f>
        <v>-15</v>
      </c>
      <c r="H147" s="3">
        <f>Tabla1[[#This Row],[MATRICULA 02/02/2026]]/Tabla1[[#This Row],[CUPOSOFERTADOS]]</f>
        <v>1.0344827586206897</v>
      </c>
    </row>
    <row r="148" spans="1:8" x14ac:dyDescent="0.35">
      <c r="A148" t="s">
        <v>46</v>
      </c>
      <c r="B148" s="5">
        <v>247570000051</v>
      </c>
      <c r="C148" t="s">
        <v>178</v>
      </c>
      <c r="D148">
        <f>_xlfn.XLOOKUP(Tabla1[[#This Row],[DANE]],[1]proyeccion!A:A,[1]proyeccion!C:C)</f>
        <v>2014</v>
      </c>
      <c r="E148">
        <f>_xlfn.XLOOKUP(Tabla1[[#This Row],[DANE]],'[1]matricula final 2025'!B:B,'[1]matricula final 2025'!D:D)</f>
        <v>2059</v>
      </c>
      <c r="F148" s="5">
        <f>_xlfn.XLOOKUP(Tabla1[[#This Row],[DANE]],[1]hoy!B:B,[1]hoy!D:D,0)</f>
        <v>2016</v>
      </c>
      <c r="G148" s="5">
        <f>Tabla1[[#This Row],[CUPOSOFERTADOS]]-F148</f>
        <v>-2</v>
      </c>
      <c r="H148" s="3">
        <f>Tabla1[[#This Row],[MATRICULA 02/02/2026]]/Tabla1[[#This Row],[CUPOSOFERTADOS]]</f>
        <v>1.0009930486593843</v>
      </c>
    </row>
    <row r="149" spans="1:8" x14ac:dyDescent="0.35">
      <c r="A149" t="s">
        <v>69</v>
      </c>
      <c r="B149" s="5">
        <v>147555000627</v>
      </c>
      <c r="C149" t="s">
        <v>179</v>
      </c>
      <c r="D149">
        <f>_xlfn.XLOOKUP(Tabla1[[#This Row],[DANE]],[1]proyeccion!A:A,[1]proyeccion!C:C)</f>
        <v>2399</v>
      </c>
      <c r="E149">
        <f>_xlfn.XLOOKUP(Tabla1[[#This Row],[DANE]],'[1]matricula final 2025'!B:B,'[1]matricula final 2025'!D:D)</f>
        <v>2262</v>
      </c>
      <c r="F149" s="5">
        <f>_xlfn.XLOOKUP(Tabla1[[#This Row],[DANE]],[1]hoy!B:B,[1]hoy!D:D,0)</f>
        <v>2263</v>
      </c>
      <c r="G149" s="5">
        <f>Tabla1[[#This Row],[CUPOSOFERTADOS]]-F149</f>
        <v>136</v>
      </c>
      <c r="H149" s="3">
        <f>Tabla1[[#This Row],[MATRICULA 02/02/2026]]/Tabla1[[#This Row],[CUPOSOFERTADOS]]</f>
        <v>0.94330971238015837</v>
      </c>
    </row>
    <row r="150" spans="1:8" x14ac:dyDescent="0.35">
      <c r="A150" t="s">
        <v>123</v>
      </c>
      <c r="B150" s="5">
        <v>247551001071</v>
      </c>
      <c r="C150" t="s">
        <v>180</v>
      </c>
      <c r="D150">
        <f>_xlfn.XLOOKUP(Tabla1[[#This Row],[DANE]],[1]proyeccion!A:A,[1]proyeccion!C:C)</f>
        <v>1700</v>
      </c>
      <c r="E150">
        <f>_xlfn.XLOOKUP(Tabla1[[#This Row],[DANE]],'[1]matricula final 2025'!B:B,'[1]matricula final 2025'!D:D)</f>
        <v>1580</v>
      </c>
      <c r="F150" s="5">
        <f>_xlfn.XLOOKUP(Tabla1[[#This Row],[DANE]],[1]hoy!B:B,[1]hoy!D:D,0)</f>
        <v>1307</v>
      </c>
      <c r="G150" s="5">
        <f>Tabla1[[#This Row],[CUPOSOFERTADOS]]-F150</f>
        <v>393</v>
      </c>
      <c r="H150" s="3">
        <f>Tabla1[[#This Row],[MATRICULA 02/02/2026]]/Tabla1[[#This Row],[CUPOSOFERTADOS]]</f>
        <v>0.76882352941176468</v>
      </c>
    </row>
    <row r="151" spans="1:8" x14ac:dyDescent="0.35">
      <c r="A151" t="s">
        <v>66</v>
      </c>
      <c r="B151" s="5">
        <v>147053000151</v>
      </c>
      <c r="C151" t="s">
        <v>181</v>
      </c>
      <c r="D151">
        <f>_xlfn.XLOOKUP(Tabla1[[#This Row],[DANE]],[1]proyeccion!A:A,[1]proyeccion!C:C)</f>
        <v>829</v>
      </c>
      <c r="E151">
        <f>_xlfn.XLOOKUP(Tabla1[[#This Row],[DANE]],'[1]matricula final 2025'!B:B,'[1]matricula final 2025'!D:D)</f>
        <v>853</v>
      </c>
      <c r="F151" s="5">
        <f>_xlfn.XLOOKUP(Tabla1[[#This Row],[DANE]],[1]hoy!B:B,[1]hoy!D:D,0)</f>
        <v>803</v>
      </c>
      <c r="G151" s="5">
        <f>Tabla1[[#This Row],[CUPOSOFERTADOS]]-F151</f>
        <v>26</v>
      </c>
      <c r="H151" s="3">
        <f>Tabla1[[#This Row],[MATRICULA 02/02/2026]]/Tabla1[[#This Row],[CUPOSOFERTADOS]]</f>
        <v>0.96863691194209889</v>
      </c>
    </row>
    <row r="152" spans="1:8" x14ac:dyDescent="0.35">
      <c r="A152" t="s">
        <v>81</v>
      </c>
      <c r="B152" s="5">
        <v>247460000249</v>
      </c>
      <c r="C152" t="s">
        <v>182</v>
      </c>
      <c r="D152">
        <f>_xlfn.XLOOKUP(Tabla1[[#This Row],[DANE]],[1]proyeccion!A:A,[1]proyeccion!C:C)</f>
        <v>1805</v>
      </c>
      <c r="E152">
        <f>_xlfn.XLOOKUP(Tabla1[[#This Row],[DANE]],'[1]matricula final 2025'!B:B,'[1]matricula final 2025'!D:D)</f>
        <v>1796</v>
      </c>
      <c r="F152" s="5">
        <f>_xlfn.XLOOKUP(Tabla1[[#This Row],[DANE]],[1]hoy!B:B,[1]hoy!D:D,0)</f>
        <v>1713</v>
      </c>
      <c r="G152" s="5">
        <f>Tabla1[[#This Row],[CUPOSOFERTADOS]]-F152</f>
        <v>92</v>
      </c>
      <c r="H152" s="3">
        <f>Tabla1[[#This Row],[MATRICULA 02/02/2026]]/Tabla1[[#This Row],[CUPOSOFERTADOS]]</f>
        <v>0.9490304709141274</v>
      </c>
    </row>
    <row r="153" spans="1:8" x14ac:dyDescent="0.35">
      <c r="A153" t="s">
        <v>46</v>
      </c>
      <c r="B153" s="5">
        <v>247570000069</v>
      </c>
      <c r="C153" t="s">
        <v>183</v>
      </c>
      <c r="D153">
        <f>_xlfn.XLOOKUP(Tabla1[[#This Row],[DANE]],[1]proyeccion!A:A,[1]proyeccion!C:C)</f>
        <v>913</v>
      </c>
      <c r="E153">
        <f>_xlfn.XLOOKUP(Tabla1[[#This Row],[DANE]],'[1]matricula final 2025'!B:B,'[1]matricula final 2025'!D:D)</f>
        <v>880</v>
      </c>
      <c r="F153" s="5">
        <f>_xlfn.XLOOKUP(Tabla1[[#This Row],[DANE]],[1]hoy!B:B,[1]hoy!D:D,0)</f>
        <v>918</v>
      </c>
      <c r="G153" s="5">
        <f>Tabla1[[#This Row],[CUPOSOFERTADOS]]-F153</f>
        <v>-5</v>
      </c>
      <c r="H153" s="3">
        <f>Tabla1[[#This Row],[MATRICULA 02/02/2026]]/Tabla1[[#This Row],[CUPOSOFERTADOS]]</f>
        <v>1.0054764512595837</v>
      </c>
    </row>
    <row r="154" spans="1:8" x14ac:dyDescent="0.35">
      <c r="A154" t="s">
        <v>44</v>
      </c>
      <c r="B154" s="5">
        <v>247692000680</v>
      </c>
      <c r="C154" t="s">
        <v>184</v>
      </c>
      <c r="D154">
        <f>_xlfn.XLOOKUP(Tabla1[[#This Row],[DANE]],[1]proyeccion!A:A,[1]proyeccion!C:C)</f>
        <v>581</v>
      </c>
      <c r="E154">
        <f>_xlfn.XLOOKUP(Tabla1[[#This Row],[DANE]],'[1]matricula final 2025'!B:B,'[1]matricula final 2025'!D:D)</f>
        <v>560</v>
      </c>
      <c r="F154" s="5">
        <f>_xlfn.XLOOKUP(Tabla1[[#This Row],[DANE]],[1]hoy!B:B,[1]hoy!D:D,0)</f>
        <v>538</v>
      </c>
      <c r="G154" s="5">
        <f>Tabla1[[#This Row],[CUPOSOFERTADOS]]-F154</f>
        <v>43</v>
      </c>
      <c r="H154" s="3">
        <f>Tabla1[[#This Row],[MATRICULA 02/02/2026]]/Tabla1[[#This Row],[CUPOSOFERTADOS]]</f>
        <v>0.9259896729776248</v>
      </c>
    </row>
    <row r="155" spans="1:8" x14ac:dyDescent="0.35">
      <c r="A155" t="s">
        <v>129</v>
      </c>
      <c r="B155" s="5">
        <v>247161000031</v>
      </c>
      <c r="C155" t="s">
        <v>185</v>
      </c>
      <c r="D155">
        <f>_xlfn.XLOOKUP(Tabla1[[#This Row],[DANE]],[1]proyeccion!A:A,[1]proyeccion!C:C)</f>
        <v>536</v>
      </c>
      <c r="E155">
        <f>_xlfn.XLOOKUP(Tabla1[[#This Row],[DANE]],'[1]matricula final 2025'!B:B,'[1]matricula final 2025'!D:D)</f>
        <v>573</v>
      </c>
      <c r="F155" s="5">
        <f>_xlfn.XLOOKUP(Tabla1[[#This Row],[DANE]],[1]hoy!B:B,[1]hoy!D:D,0)</f>
        <v>581</v>
      </c>
      <c r="G155" s="5">
        <f>Tabla1[[#This Row],[CUPOSOFERTADOS]]-F155</f>
        <v>-45</v>
      </c>
      <c r="H155" s="3">
        <f>Tabla1[[#This Row],[MATRICULA 02/02/2026]]/Tabla1[[#This Row],[CUPOSOFERTADOS]]</f>
        <v>1.083955223880597</v>
      </c>
    </row>
    <row r="156" spans="1:8" x14ac:dyDescent="0.35">
      <c r="A156" t="s">
        <v>175</v>
      </c>
      <c r="B156" s="5">
        <v>347675000115</v>
      </c>
      <c r="C156" t="s">
        <v>186</v>
      </c>
      <c r="D156">
        <f>_xlfn.XLOOKUP(Tabla1[[#This Row],[DANE]],[1]proyeccion!A:A,[1]proyeccion!C:C)</f>
        <v>540</v>
      </c>
      <c r="E156">
        <f>_xlfn.XLOOKUP(Tabla1[[#This Row],[DANE]],'[1]matricula final 2025'!B:B,'[1]matricula final 2025'!D:D)</f>
        <v>543</v>
      </c>
      <c r="F156" s="5">
        <f>_xlfn.XLOOKUP(Tabla1[[#This Row],[DANE]],[1]hoy!B:B,[1]hoy!D:D,0)</f>
        <v>531</v>
      </c>
      <c r="G156" s="5">
        <f>Tabla1[[#This Row],[CUPOSOFERTADOS]]-F156</f>
        <v>9</v>
      </c>
      <c r="H156" s="3">
        <f>Tabla1[[#This Row],[MATRICULA 02/02/2026]]/Tabla1[[#This Row],[CUPOSOFERTADOS]]</f>
        <v>0.98333333333333328</v>
      </c>
    </row>
    <row r="157" spans="1:8" x14ac:dyDescent="0.35">
      <c r="A157" t="s">
        <v>40</v>
      </c>
      <c r="B157" s="5">
        <v>247288010761</v>
      </c>
      <c r="C157" t="s">
        <v>187</v>
      </c>
      <c r="D157">
        <f>_xlfn.XLOOKUP(Tabla1[[#This Row],[DANE]],[1]proyeccion!A:A,[1]proyeccion!C:C)</f>
        <v>1144</v>
      </c>
      <c r="E157">
        <f>_xlfn.XLOOKUP(Tabla1[[#This Row],[DANE]],'[1]matricula final 2025'!B:B,'[1]matricula final 2025'!D:D)</f>
        <v>1193</v>
      </c>
      <c r="F157" s="5">
        <f>_xlfn.XLOOKUP(Tabla1[[#This Row],[DANE]],[1]hoy!B:B,[1]hoy!D:D,0)</f>
        <v>1170</v>
      </c>
      <c r="G157" s="5">
        <f>Tabla1[[#This Row],[CUPOSOFERTADOS]]-F157</f>
        <v>-26</v>
      </c>
      <c r="H157" s="3">
        <f>Tabla1[[#This Row],[MATRICULA 02/02/2026]]/Tabla1[[#This Row],[CUPOSOFERTADOS]]</f>
        <v>1.0227272727272727</v>
      </c>
    </row>
    <row r="158" spans="1:8" x14ac:dyDescent="0.35">
      <c r="A158" t="s">
        <v>57</v>
      </c>
      <c r="B158" s="5">
        <v>247703000059</v>
      </c>
      <c r="C158" t="s">
        <v>188</v>
      </c>
      <c r="D158">
        <f>_xlfn.XLOOKUP(Tabla1[[#This Row],[DANE]],[1]proyeccion!A:A,[1]proyeccion!C:C)</f>
        <v>666</v>
      </c>
      <c r="E158">
        <f>_xlfn.XLOOKUP(Tabla1[[#This Row],[DANE]],'[1]matricula final 2025'!B:B,'[1]matricula final 2025'!D:D)</f>
        <v>604</v>
      </c>
      <c r="F158" s="5">
        <f>_xlfn.XLOOKUP(Tabla1[[#This Row],[DANE]],[1]hoy!B:B,[1]hoy!D:D,0)</f>
        <v>601</v>
      </c>
      <c r="G158" s="5">
        <f>Tabla1[[#This Row],[CUPOSOFERTADOS]]-F158</f>
        <v>65</v>
      </c>
      <c r="H158" s="3">
        <f>Tabla1[[#This Row],[MATRICULA 02/02/2026]]/Tabla1[[#This Row],[CUPOSOFERTADOS]]</f>
        <v>0.90240240240240244</v>
      </c>
    </row>
    <row r="159" spans="1:8" x14ac:dyDescent="0.35">
      <c r="A159" t="s">
        <v>123</v>
      </c>
      <c r="B159" s="5">
        <v>247551000317</v>
      </c>
      <c r="C159" t="s">
        <v>189</v>
      </c>
      <c r="D159">
        <f>_xlfn.XLOOKUP(Tabla1[[#This Row],[DANE]],[1]proyeccion!A:A,[1]proyeccion!C:C)</f>
        <v>204</v>
      </c>
      <c r="E159">
        <f>_xlfn.XLOOKUP(Tabla1[[#This Row],[DANE]],'[1]matricula final 2025'!B:B,'[1]matricula final 2025'!D:D)</f>
        <v>221</v>
      </c>
      <c r="F159" s="5">
        <f>_xlfn.XLOOKUP(Tabla1[[#This Row],[DANE]],[1]hoy!B:B,[1]hoy!D:D,0)</f>
        <v>179</v>
      </c>
      <c r="G159" s="5">
        <f>Tabla1[[#This Row],[CUPOSOFERTADOS]]-F159</f>
        <v>25</v>
      </c>
      <c r="H159" s="3">
        <f>Tabla1[[#This Row],[MATRICULA 02/02/2026]]/Tabla1[[#This Row],[CUPOSOFERTADOS]]</f>
        <v>0.87745098039215685</v>
      </c>
    </row>
    <row r="160" spans="1:8" x14ac:dyDescent="0.35">
      <c r="A160" s="9" t="s">
        <v>190</v>
      </c>
      <c r="D160" s="9">
        <f>SUBTOTAL(109,D7:D159)</f>
        <v>169693</v>
      </c>
      <c r="E160" s="9">
        <f>_xlfn.XLOOKUP(Tabla1[[#This Row],[DANE]],'[1]matricula final 2025'!B:B,'[1]matricula final 2025'!D:D)</f>
        <v>165191</v>
      </c>
      <c r="F160" s="10">
        <f>_xlfn.XLOOKUP(Tabla1[[#This Row],[DANE]],[1]hoy!B:B,[1]hoy!D:D,0)</f>
        <v>157870</v>
      </c>
      <c r="G160" s="10">
        <f>SUBTOTAL(109,G7:G159)</f>
        <v>11823</v>
      </c>
    </row>
  </sheetData>
  <conditionalFormatting sqref="H7:H159">
    <cfRule type="iconSet" priority="1">
      <iconSet iconSet="3Symbols">
        <cfvo type="percent" val="0"/>
        <cfvo type="num" val="0.7"/>
        <cfvo type="num" val="0.9"/>
      </iconSet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5EB50-ED04-4669-8CF9-13117EE621D9}">
  <dimension ref="A1:D59"/>
  <sheetViews>
    <sheetView workbookViewId="0">
      <selection activeCell="H13" sqref="H13"/>
    </sheetView>
  </sheetViews>
  <sheetFormatPr baseColWidth="10" defaultRowHeight="14.5" x14ac:dyDescent="0.35"/>
  <cols>
    <col min="1" max="1" width="12.1796875" customWidth="1"/>
    <col min="3" max="3" width="13.6328125" customWidth="1"/>
    <col min="4" max="4" width="17.81640625" customWidth="1"/>
  </cols>
  <sheetData>
    <row r="1" spans="1:4" x14ac:dyDescent="0.35">
      <c r="A1" t="s">
        <v>5</v>
      </c>
      <c r="B1" t="s">
        <v>6</v>
      </c>
      <c r="C1" t="s">
        <v>191</v>
      </c>
      <c r="D1" t="s">
        <v>197</v>
      </c>
    </row>
    <row r="2" spans="1:4" x14ac:dyDescent="0.35">
      <c r="A2" t="s">
        <v>63</v>
      </c>
      <c r="B2">
        <v>247288000595</v>
      </c>
      <c r="C2" t="s">
        <v>92</v>
      </c>
      <c r="D2">
        <v>1</v>
      </c>
    </row>
    <row r="3" spans="1:4" x14ac:dyDescent="0.35">
      <c r="A3" t="s">
        <v>63</v>
      </c>
      <c r="B3">
        <v>247288000641</v>
      </c>
      <c r="C3" t="s">
        <v>109</v>
      </c>
      <c r="D3">
        <v>19</v>
      </c>
    </row>
    <row r="4" spans="1:4" x14ac:dyDescent="0.35">
      <c r="A4" t="s">
        <v>66</v>
      </c>
      <c r="B4">
        <v>147053000046</v>
      </c>
      <c r="C4" t="s">
        <v>173</v>
      </c>
      <c r="D4">
        <v>181</v>
      </c>
    </row>
    <row r="5" spans="1:4" x14ac:dyDescent="0.35">
      <c r="A5" t="s">
        <v>66</v>
      </c>
      <c r="B5">
        <v>147053000151</v>
      </c>
      <c r="C5" t="s">
        <v>181</v>
      </c>
      <c r="D5">
        <v>20</v>
      </c>
    </row>
    <row r="6" spans="1:4" x14ac:dyDescent="0.35">
      <c r="A6" t="s">
        <v>66</v>
      </c>
      <c r="B6">
        <v>147053000488</v>
      </c>
      <c r="C6" t="s">
        <v>87</v>
      </c>
      <c r="D6">
        <v>226</v>
      </c>
    </row>
    <row r="7" spans="1:4" x14ac:dyDescent="0.35">
      <c r="A7" t="s">
        <v>66</v>
      </c>
      <c r="B7">
        <v>147053001913</v>
      </c>
      <c r="C7" t="s">
        <v>133</v>
      </c>
      <c r="D7">
        <v>218</v>
      </c>
    </row>
    <row r="8" spans="1:4" x14ac:dyDescent="0.35">
      <c r="A8" t="s">
        <v>66</v>
      </c>
      <c r="B8">
        <v>247053000032</v>
      </c>
      <c r="C8" t="s">
        <v>67</v>
      </c>
      <c r="D8">
        <v>104</v>
      </c>
    </row>
    <row r="9" spans="1:4" x14ac:dyDescent="0.35">
      <c r="A9" t="s">
        <v>13</v>
      </c>
      <c r="B9">
        <v>147058000168</v>
      </c>
      <c r="C9" t="s">
        <v>143</v>
      </c>
      <c r="D9">
        <v>198</v>
      </c>
    </row>
    <row r="10" spans="1:4" x14ac:dyDescent="0.35">
      <c r="A10" t="s">
        <v>129</v>
      </c>
      <c r="B10">
        <v>247161000031</v>
      </c>
      <c r="C10" t="s">
        <v>185</v>
      </c>
      <c r="D10">
        <v>1</v>
      </c>
    </row>
    <row r="11" spans="1:4" x14ac:dyDescent="0.35">
      <c r="A11" t="s">
        <v>31</v>
      </c>
      <c r="B11">
        <v>147170000022</v>
      </c>
      <c r="C11" t="s">
        <v>95</v>
      </c>
      <c r="D11">
        <v>5</v>
      </c>
    </row>
    <row r="12" spans="1:4" x14ac:dyDescent="0.35">
      <c r="A12" t="s">
        <v>29</v>
      </c>
      <c r="B12">
        <v>247161000022</v>
      </c>
      <c r="C12" t="s">
        <v>30</v>
      </c>
      <c r="D12">
        <v>44</v>
      </c>
    </row>
    <row r="13" spans="1:4" x14ac:dyDescent="0.35">
      <c r="A13" t="s">
        <v>23</v>
      </c>
      <c r="B13">
        <v>147245000252</v>
      </c>
      <c r="C13" t="s">
        <v>192</v>
      </c>
      <c r="D13">
        <v>319</v>
      </c>
    </row>
    <row r="14" spans="1:4" x14ac:dyDescent="0.35">
      <c r="A14" t="s">
        <v>23</v>
      </c>
      <c r="B14">
        <v>147245001232</v>
      </c>
      <c r="C14" t="s">
        <v>59</v>
      </c>
      <c r="D14">
        <v>58</v>
      </c>
    </row>
    <row r="15" spans="1:4" x14ac:dyDescent="0.35">
      <c r="A15" t="s">
        <v>23</v>
      </c>
      <c r="B15">
        <v>147245001941</v>
      </c>
      <c r="C15" t="s">
        <v>153</v>
      </c>
      <c r="D15">
        <v>25</v>
      </c>
    </row>
    <row r="16" spans="1:4" x14ac:dyDescent="0.35">
      <c r="A16" t="s">
        <v>23</v>
      </c>
      <c r="B16">
        <v>247245000419</v>
      </c>
      <c r="C16" t="s">
        <v>96</v>
      </c>
      <c r="D16">
        <v>40</v>
      </c>
    </row>
    <row r="17" spans="1:4" x14ac:dyDescent="0.35">
      <c r="A17" t="s">
        <v>23</v>
      </c>
      <c r="B17">
        <v>247245001857</v>
      </c>
      <c r="C17" t="s">
        <v>108</v>
      </c>
      <c r="D17">
        <v>83</v>
      </c>
    </row>
    <row r="18" spans="1:4" x14ac:dyDescent="0.35">
      <c r="A18" t="s">
        <v>23</v>
      </c>
      <c r="B18">
        <v>247245001890</v>
      </c>
      <c r="C18" t="s">
        <v>139</v>
      </c>
      <c r="D18">
        <v>87</v>
      </c>
    </row>
    <row r="19" spans="1:4" x14ac:dyDescent="0.35">
      <c r="A19" t="s">
        <v>25</v>
      </c>
      <c r="B19">
        <v>147258000146</v>
      </c>
      <c r="C19" t="s">
        <v>155</v>
      </c>
      <c r="D19">
        <v>11</v>
      </c>
    </row>
    <row r="20" spans="1:4" x14ac:dyDescent="0.35">
      <c r="A20" t="s">
        <v>52</v>
      </c>
      <c r="B20">
        <v>147268002040</v>
      </c>
      <c r="C20" t="s">
        <v>144</v>
      </c>
      <c r="D20">
        <v>292</v>
      </c>
    </row>
    <row r="21" spans="1:4" x14ac:dyDescent="0.35">
      <c r="A21" t="s">
        <v>52</v>
      </c>
      <c r="B21">
        <v>247053000474</v>
      </c>
      <c r="C21" t="s">
        <v>145</v>
      </c>
      <c r="D21">
        <v>348</v>
      </c>
    </row>
    <row r="22" spans="1:4" x14ac:dyDescent="0.35">
      <c r="A22" t="s">
        <v>40</v>
      </c>
      <c r="B22">
        <v>147288000141</v>
      </c>
      <c r="C22" t="s">
        <v>116</v>
      </c>
      <c r="D22">
        <v>232</v>
      </c>
    </row>
    <row r="23" spans="1:4" x14ac:dyDescent="0.35">
      <c r="A23" t="s">
        <v>40</v>
      </c>
      <c r="B23">
        <v>147288000264</v>
      </c>
      <c r="C23" t="s">
        <v>84</v>
      </c>
      <c r="D23">
        <v>115</v>
      </c>
    </row>
    <row r="24" spans="1:4" x14ac:dyDescent="0.35">
      <c r="A24" t="s">
        <v>33</v>
      </c>
      <c r="B24">
        <v>147318000311</v>
      </c>
      <c r="C24" t="s">
        <v>163</v>
      </c>
      <c r="D24">
        <v>94</v>
      </c>
    </row>
    <row r="25" spans="1:4" x14ac:dyDescent="0.35">
      <c r="A25" t="s">
        <v>81</v>
      </c>
      <c r="B25">
        <v>247460000249</v>
      </c>
      <c r="C25" t="s">
        <v>182</v>
      </c>
      <c r="D25">
        <v>150</v>
      </c>
    </row>
    <row r="26" spans="1:4" x14ac:dyDescent="0.35">
      <c r="A26" t="s">
        <v>17</v>
      </c>
      <c r="B26">
        <v>247541000475</v>
      </c>
      <c r="C26" t="s">
        <v>193</v>
      </c>
      <c r="D26">
        <v>45</v>
      </c>
    </row>
    <row r="27" spans="1:4" x14ac:dyDescent="0.35">
      <c r="A27" t="s">
        <v>21</v>
      </c>
      <c r="B27">
        <v>147545001668</v>
      </c>
      <c r="C27" t="s">
        <v>168</v>
      </c>
      <c r="D27">
        <v>63</v>
      </c>
    </row>
    <row r="28" spans="1:4" x14ac:dyDescent="0.35">
      <c r="A28" t="s">
        <v>21</v>
      </c>
      <c r="B28">
        <v>247545001701</v>
      </c>
      <c r="C28" t="s">
        <v>194</v>
      </c>
      <c r="D28">
        <v>33</v>
      </c>
    </row>
    <row r="29" spans="1:4" x14ac:dyDescent="0.35">
      <c r="A29" t="s">
        <v>21</v>
      </c>
      <c r="B29">
        <v>247707000002</v>
      </c>
      <c r="C29" t="s">
        <v>104</v>
      </c>
      <c r="D29">
        <v>23</v>
      </c>
    </row>
    <row r="30" spans="1:4" x14ac:dyDescent="0.35">
      <c r="A30" t="s">
        <v>19</v>
      </c>
      <c r="B30">
        <v>247551000392</v>
      </c>
      <c r="C30" t="s">
        <v>72</v>
      </c>
      <c r="D30">
        <v>47</v>
      </c>
    </row>
    <row r="31" spans="1:4" x14ac:dyDescent="0.35">
      <c r="A31" t="s">
        <v>19</v>
      </c>
      <c r="B31">
        <v>247551001003</v>
      </c>
      <c r="C31" t="s">
        <v>100</v>
      </c>
      <c r="D31">
        <v>32</v>
      </c>
    </row>
    <row r="32" spans="1:4" x14ac:dyDescent="0.35">
      <c r="A32" t="s">
        <v>69</v>
      </c>
      <c r="B32">
        <v>147555000091</v>
      </c>
      <c r="C32" t="s">
        <v>135</v>
      </c>
      <c r="D32">
        <v>311</v>
      </c>
    </row>
    <row r="33" spans="1:4" x14ac:dyDescent="0.35">
      <c r="A33" t="s">
        <v>69</v>
      </c>
      <c r="B33">
        <v>147555000295</v>
      </c>
      <c r="C33" t="s">
        <v>112</v>
      </c>
      <c r="D33">
        <v>217</v>
      </c>
    </row>
    <row r="34" spans="1:4" x14ac:dyDescent="0.35">
      <c r="A34" t="s">
        <v>69</v>
      </c>
      <c r="B34">
        <v>147555000627</v>
      </c>
      <c r="C34" t="s">
        <v>179</v>
      </c>
      <c r="D34">
        <v>63</v>
      </c>
    </row>
    <row r="35" spans="1:4" x14ac:dyDescent="0.35">
      <c r="A35" t="s">
        <v>69</v>
      </c>
      <c r="B35">
        <v>247555000001</v>
      </c>
      <c r="C35" t="s">
        <v>70</v>
      </c>
      <c r="D35">
        <v>44</v>
      </c>
    </row>
    <row r="36" spans="1:4" x14ac:dyDescent="0.35">
      <c r="A36" t="s">
        <v>46</v>
      </c>
      <c r="B36">
        <v>147570000099</v>
      </c>
      <c r="C36" t="s">
        <v>47</v>
      </c>
      <c r="D36">
        <v>68</v>
      </c>
    </row>
    <row r="37" spans="1:4" x14ac:dyDescent="0.35">
      <c r="A37" t="s">
        <v>46</v>
      </c>
      <c r="B37">
        <v>247570000051</v>
      </c>
      <c r="C37" t="s">
        <v>178</v>
      </c>
      <c r="D37">
        <v>214</v>
      </c>
    </row>
    <row r="38" spans="1:4" x14ac:dyDescent="0.35">
      <c r="A38" t="s">
        <v>46</v>
      </c>
      <c r="B38">
        <v>247570000069</v>
      </c>
      <c r="C38" t="s">
        <v>183</v>
      </c>
      <c r="D38">
        <v>184</v>
      </c>
    </row>
    <row r="39" spans="1:4" x14ac:dyDescent="0.35">
      <c r="A39" t="s">
        <v>35</v>
      </c>
      <c r="B39">
        <v>147605000151</v>
      </c>
      <c r="C39" t="s">
        <v>102</v>
      </c>
      <c r="D39">
        <v>40</v>
      </c>
    </row>
    <row r="40" spans="1:4" x14ac:dyDescent="0.35">
      <c r="A40" t="s">
        <v>123</v>
      </c>
      <c r="B40">
        <v>247058000171</v>
      </c>
      <c r="C40" t="s">
        <v>124</v>
      </c>
      <c r="D40">
        <v>118</v>
      </c>
    </row>
    <row r="41" spans="1:4" x14ac:dyDescent="0.35">
      <c r="A41" t="s">
        <v>123</v>
      </c>
      <c r="B41">
        <v>247058001045</v>
      </c>
      <c r="C41" t="s">
        <v>165</v>
      </c>
      <c r="D41">
        <v>298</v>
      </c>
    </row>
    <row r="42" spans="1:4" x14ac:dyDescent="0.35">
      <c r="A42" t="s">
        <v>175</v>
      </c>
      <c r="B42">
        <v>147675000060</v>
      </c>
      <c r="C42" t="s">
        <v>176</v>
      </c>
      <c r="D42">
        <v>49</v>
      </c>
    </row>
    <row r="43" spans="1:4" x14ac:dyDescent="0.35">
      <c r="A43" t="s">
        <v>44</v>
      </c>
      <c r="B43">
        <v>147692000057</v>
      </c>
      <c r="C43" t="s">
        <v>45</v>
      </c>
      <c r="D43">
        <v>40</v>
      </c>
    </row>
    <row r="44" spans="1:4" x14ac:dyDescent="0.35">
      <c r="A44" t="s">
        <v>44</v>
      </c>
      <c r="B44">
        <v>147692000081</v>
      </c>
      <c r="C44" t="s">
        <v>157</v>
      </c>
      <c r="D44">
        <v>60</v>
      </c>
    </row>
    <row r="45" spans="1:4" x14ac:dyDescent="0.35">
      <c r="A45" t="s">
        <v>44</v>
      </c>
      <c r="B45">
        <v>247692000507</v>
      </c>
      <c r="C45" t="s">
        <v>117</v>
      </c>
      <c r="D45">
        <v>3</v>
      </c>
    </row>
    <row r="46" spans="1:4" x14ac:dyDescent="0.35">
      <c r="A46" t="s">
        <v>57</v>
      </c>
      <c r="B46">
        <v>447703000180</v>
      </c>
      <c r="C46" t="s">
        <v>94</v>
      </c>
      <c r="D46">
        <v>8</v>
      </c>
    </row>
    <row r="47" spans="1:4" x14ac:dyDescent="0.35">
      <c r="A47" t="s">
        <v>74</v>
      </c>
      <c r="B47">
        <v>147707001705</v>
      </c>
      <c r="C47" t="s">
        <v>156</v>
      </c>
      <c r="D47">
        <v>52</v>
      </c>
    </row>
    <row r="48" spans="1:4" x14ac:dyDescent="0.35">
      <c r="A48" t="s">
        <v>74</v>
      </c>
      <c r="B48">
        <v>247707000827</v>
      </c>
      <c r="C48" t="s">
        <v>89</v>
      </c>
      <c r="D48">
        <v>1</v>
      </c>
    </row>
    <row r="49" spans="1:4" x14ac:dyDescent="0.35">
      <c r="A49" t="s">
        <v>15</v>
      </c>
      <c r="B49">
        <v>247745000181</v>
      </c>
      <c r="C49" t="s">
        <v>171</v>
      </c>
      <c r="D49">
        <v>31</v>
      </c>
    </row>
    <row r="50" spans="1:4" x14ac:dyDescent="0.35">
      <c r="A50" t="s">
        <v>55</v>
      </c>
      <c r="B50">
        <v>447798000327</v>
      </c>
      <c r="C50" t="s">
        <v>71</v>
      </c>
      <c r="D50">
        <v>636</v>
      </c>
    </row>
    <row r="51" spans="1:4" x14ac:dyDescent="0.35">
      <c r="A51" t="s">
        <v>37</v>
      </c>
      <c r="B51">
        <v>247798000662</v>
      </c>
      <c r="C51" t="s">
        <v>141</v>
      </c>
      <c r="D51">
        <v>23</v>
      </c>
    </row>
    <row r="52" spans="1:4" x14ac:dyDescent="0.35">
      <c r="A52" t="s">
        <v>48</v>
      </c>
      <c r="B52">
        <v>247189000010</v>
      </c>
      <c r="C52" t="s">
        <v>177</v>
      </c>
      <c r="D52">
        <v>60</v>
      </c>
    </row>
    <row r="53" spans="1:4" x14ac:dyDescent="0.35">
      <c r="A53" t="s">
        <v>48</v>
      </c>
      <c r="B53">
        <v>247189001385</v>
      </c>
      <c r="C53" t="s">
        <v>195</v>
      </c>
      <c r="D53">
        <v>28</v>
      </c>
    </row>
    <row r="54" spans="1:4" x14ac:dyDescent="0.35">
      <c r="A54" t="s">
        <v>48</v>
      </c>
      <c r="B54">
        <v>247189001547</v>
      </c>
      <c r="C54" t="s">
        <v>126</v>
      </c>
      <c r="D54">
        <v>179</v>
      </c>
    </row>
    <row r="55" spans="1:4" x14ac:dyDescent="0.35">
      <c r="A55" t="s">
        <v>48</v>
      </c>
      <c r="B55">
        <v>247189001911</v>
      </c>
      <c r="C55" t="s">
        <v>118</v>
      </c>
      <c r="D55">
        <v>98</v>
      </c>
    </row>
    <row r="56" spans="1:4" x14ac:dyDescent="0.35">
      <c r="A56" t="s">
        <v>48</v>
      </c>
      <c r="B56">
        <v>247189002420</v>
      </c>
      <c r="C56" t="s">
        <v>148</v>
      </c>
      <c r="D56">
        <v>343</v>
      </c>
    </row>
    <row r="57" spans="1:4" x14ac:dyDescent="0.35">
      <c r="A57" t="s">
        <v>48</v>
      </c>
      <c r="B57">
        <v>247189004546</v>
      </c>
      <c r="C57" t="s">
        <v>111</v>
      </c>
      <c r="D57">
        <v>10</v>
      </c>
    </row>
    <row r="58" spans="1:4" x14ac:dyDescent="0.35">
      <c r="A58" t="s">
        <v>48</v>
      </c>
      <c r="B58">
        <v>247980000104</v>
      </c>
      <c r="C58" t="s">
        <v>170</v>
      </c>
      <c r="D58">
        <v>114</v>
      </c>
    </row>
    <row r="59" spans="1:4" x14ac:dyDescent="0.35">
      <c r="A59" t="s">
        <v>196</v>
      </c>
      <c r="D59">
        <v>6406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avance</vt:lpstr>
      <vt:lpstr>nocturna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ANGEL ORTIZ DIAZ</dc:creator>
  <cp:lastModifiedBy>JOSE ANGEL ORTIZ DIAZ</cp:lastModifiedBy>
  <dcterms:created xsi:type="dcterms:W3CDTF">2026-02-02T12:46:05Z</dcterms:created>
  <dcterms:modified xsi:type="dcterms:W3CDTF">2026-02-02T15:09:51Z</dcterms:modified>
</cp:coreProperties>
</file>