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ina\SED GOBERNACION\cobertura 2025\reportes\documentos ieds para rodolfo\reportes\"/>
    </mc:Choice>
  </mc:AlternateContent>
  <xr:revisionPtr revIDLastSave="0" documentId="8_{63DF4F24-2AD9-40F6-90B4-AD6C94D56976}" xr6:coauthVersionLast="47" xr6:coauthVersionMax="47" xr10:uidLastSave="{00000000-0000-0000-0000-000000000000}"/>
  <bookViews>
    <workbookView xWindow="-110" yWindow="-110" windowWidth="19420" windowHeight="10300" xr2:uid="{FAD82AAF-3C94-463E-BA84-4CE7E1993B4F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G155" i="1" s="1"/>
  <c r="F3" i="1"/>
  <c r="F4" i="1"/>
  <c r="F5" i="1"/>
  <c r="F6" i="1"/>
  <c r="F7" i="1"/>
  <c r="F8" i="1"/>
  <c r="F9" i="1"/>
  <c r="F10" i="1"/>
  <c r="G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G26" i="1" s="1"/>
  <c r="F27" i="1"/>
  <c r="F28" i="1"/>
  <c r="F29" i="1"/>
  <c r="F30" i="1"/>
  <c r="F31" i="1"/>
  <c r="F32" i="1"/>
  <c r="F33" i="1"/>
  <c r="F34" i="1"/>
  <c r="G34" i="1" s="1"/>
  <c r="F35" i="1"/>
  <c r="F36" i="1"/>
  <c r="F37" i="1"/>
  <c r="F38" i="1"/>
  <c r="F39" i="1"/>
  <c r="F40" i="1"/>
  <c r="F41" i="1"/>
  <c r="F42" i="1"/>
  <c r="G42" i="1" s="1"/>
  <c r="F43" i="1"/>
  <c r="F44" i="1"/>
  <c r="F45" i="1"/>
  <c r="F46" i="1"/>
  <c r="F47" i="1"/>
  <c r="F48" i="1"/>
  <c r="F49" i="1"/>
  <c r="F50" i="1"/>
  <c r="G50" i="1" s="1"/>
  <c r="F51" i="1"/>
  <c r="F52" i="1"/>
  <c r="F53" i="1"/>
  <c r="F54" i="1"/>
  <c r="F55" i="1"/>
  <c r="F56" i="1"/>
  <c r="F57" i="1"/>
  <c r="F58" i="1"/>
  <c r="G58" i="1" s="1"/>
  <c r="F59" i="1"/>
  <c r="F60" i="1"/>
  <c r="F61" i="1"/>
  <c r="F62" i="1"/>
  <c r="F63" i="1"/>
  <c r="F64" i="1"/>
  <c r="F65" i="1"/>
  <c r="F66" i="1"/>
  <c r="G66" i="1" s="1"/>
  <c r="F67" i="1"/>
  <c r="F68" i="1"/>
  <c r="F69" i="1"/>
  <c r="F70" i="1"/>
  <c r="F71" i="1"/>
  <c r="F72" i="1"/>
  <c r="F73" i="1"/>
  <c r="F74" i="1"/>
  <c r="G74" i="1" s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G90" i="1" s="1"/>
  <c r="F91" i="1"/>
  <c r="F92" i="1"/>
  <c r="F93" i="1"/>
  <c r="F94" i="1"/>
  <c r="F95" i="1"/>
  <c r="F96" i="1"/>
  <c r="F97" i="1"/>
  <c r="F98" i="1"/>
  <c r="G98" i="1" s="1"/>
  <c r="F99" i="1"/>
  <c r="F100" i="1"/>
  <c r="F101" i="1"/>
  <c r="F102" i="1"/>
  <c r="F103" i="1"/>
  <c r="F104" i="1"/>
  <c r="F105" i="1"/>
  <c r="F106" i="1"/>
  <c r="G106" i="1" s="1"/>
  <c r="F107" i="1"/>
  <c r="F108" i="1"/>
  <c r="F109" i="1"/>
  <c r="F110" i="1"/>
  <c r="F111" i="1"/>
  <c r="F112" i="1"/>
  <c r="F113" i="1"/>
  <c r="H113" i="1" s="1"/>
  <c r="F114" i="1"/>
  <c r="G114" i="1" s="1"/>
  <c r="F115" i="1"/>
  <c r="F116" i="1"/>
  <c r="F117" i="1"/>
  <c r="F118" i="1"/>
  <c r="F119" i="1"/>
  <c r="F120" i="1"/>
  <c r="F121" i="1"/>
  <c r="F122" i="1"/>
  <c r="G122" i="1" s="1"/>
  <c r="F123" i="1"/>
  <c r="F124" i="1"/>
  <c r="F125" i="1"/>
  <c r="F126" i="1"/>
  <c r="F127" i="1"/>
  <c r="F128" i="1"/>
  <c r="F129" i="1"/>
  <c r="F130" i="1"/>
  <c r="G130" i="1" s="1"/>
  <c r="F131" i="1"/>
  <c r="F132" i="1"/>
  <c r="F133" i="1"/>
  <c r="F134" i="1"/>
  <c r="F135" i="1"/>
  <c r="F136" i="1"/>
  <c r="F137" i="1"/>
  <c r="F138" i="1"/>
  <c r="G138" i="1" s="1"/>
  <c r="F139" i="1"/>
  <c r="F140" i="1"/>
  <c r="F141" i="1"/>
  <c r="F142" i="1"/>
  <c r="F143" i="1"/>
  <c r="F144" i="1"/>
  <c r="F145" i="1"/>
  <c r="F146" i="1"/>
  <c r="G146" i="1" s="1"/>
  <c r="F147" i="1"/>
  <c r="F148" i="1"/>
  <c r="F149" i="1"/>
  <c r="F150" i="1"/>
  <c r="F151" i="1"/>
  <c r="F152" i="1"/>
  <c r="F153" i="1"/>
  <c r="H153" i="1" s="1"/>
  <c r="F154" i="1"/>
  <c r="G154" i="1" s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F2" i="1"/>
  <c r="H2" i="1" s="1"/>
  <c r="G18" i="1"/>
  <c r="G82" i="1"/>
  <c r="H154" i="1" l="1"/>
  <c r="G153" i="1"/>
  <c r="G145" i="1"/>
  <c r="G137" i="1"/>
  <c r="G129" i="1"/>
  <c r="G121" i="1"/>
  <c r="G113" i="1"/>
  <c r="G105" i="1"/>
  <c r="G97" i="1"/>
  <c r="G89" i="1"/>
  <c r="G81" i="1"/>
  <c r="G73" i="1"/>
  <c r="G65" i="1"/>
  <c r="G57" i="1"/>
  <c r="G49" i="1"/>
  <c r="G41" i="1"/>
  <c r="G33" i="1"/>
  <c r="G25" i="1"/>
  <c r="G17" i="1"/>
  <c r="G9" i="1"/>
  <c r="G152" i="1"/>
  <c r="G144" i="1"/>
  <c r="G136" i="1"/>
  <c r="G128" i="1"/>
  <c r="G120" i="1"/>
  <c r="G112" i="1"/>
  <c r="G104" i="1"/>
  <c r="G96" i="1"/>
  <c r="G88" i="1"/>
  <c r="G80" i="1"/>
  <c r="G72" i="1"/>
  <c r="G64" i="1"/>
  <c r="G56" i="1"/>
  <c r="G48" i="1"/>
  <c r="G40" i="1"/>
  <c r="G32" i="1"/>
  <c r="G24" i="1"/>
  <c r="G16" i="1"/>
  <c r="G8" i="1"/>
  <c r="G151" i="1"/>
  <c r="G143" i="1"/>
  <c r="G135" i="1"/>
  <c r="G127" i="1"/>
  <c r="G119" i="1"/>
  <c r="G111" i="1"/>
  <c r="G103" i="1"/>
  <c r="G95" i="1"/>
  <c r="G87" i="1"/>
  <c r="G79" i="1"/>
  <c r="G71" i="1"/>
  <c r="G63" i="1"/>
  <c r="G55" i="1"/>
  <c r="G47" i="1"/>
  <c r="G39" i="1"/>
  <c r="G31" i="1"/>
  <c r="G23" i="1"/>
  <c r="G15" i="1"/>
  <c r="G7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14" i="1"/>
  <c r="G6" i="1"/>
  <c r="G149" i="1"/>
  <c r="G141" i="1"/>
  <c r="G133" i="1"/>
  <c r="G125" i="1"/>
  <c r="G117" i="1"/>
  <c r="G109" i="1"/>
  <c r="G101" i="1"/>
  <c r="G93" i="1"/>
  <c r="G85" i="1"/>
  <c r="G77" i="1"/>
  <c r="G69" i="1"/>
  <c r="G61" i="1"/>
  <c r="G53" i="1"/>
  <c r="G45" i="1"/>
  <c r="G37" i="1"/>
  <c r="G29" i="1"/>
  <c r="G21" i="1"/>
  <c r="G13" i="1"/>
  <c r="G5" i="1"/>
  <c r="G2" i="1"/>
  <c r="G148" i="1"/>
  <c r="G140" i="1"/>
  <c r="G132" i="1"/>
  <c r="G124" i="1"/>
  <c r="G116" i="1"/>
  <c r="G108" i="1"/>
  <c r="G100" i="1"/>
  <c r="G92" i="1"/>
  <c r="G84" i="1"/>
  <c r="G76" i="1"/>
  <c r="G68" i="1"/>
  <c r="G60" i="1"/>
  <c r="G52" i="1"/>
  <c r="G44" i="1"/>
  <c r="G36" i="1"/>
  <c r="G28" i="1"/>
  <c r="G20" i="1"/>
  <c r="G12" i="1"/>
  <c r="G4" i="1"/>
  <c r="G147" i="1"/>
  <c r="G139" i="1"/>
  <c r="G131" i="1"/>
  <c r="G123" i="1"/>
  <c r="G115" i="1"/>
  <c r="G107" i="1"/>
  <c r="G99" i="1"/>
  <c r="G91" i="1"/>
  <c r="G83" i="1"/>
  <c r="G75" i="1"/>
  <c r="G67" i="1"/>
  <c r="G59" i="1"/>
  <c r="G51" i="1"/>
  <c r="G43" i="1"/>
  <c r="G35" i="1"/>
  <c r="G27" i="1"/>
  <c r="G19" i="1"/>
  <c r="G11" i="1"/>
  <c r="G3" i="1"/>
</calcChain>
</file>

<file path=xl/sharedStrings.xml><?xml version="1.0" encoding="utf-8"?>
<sst xmlns="http://schemas.openxmlformats.org/spreadsheetml/2006/main" count="781" uniqueCount="193">
  <si>
    <t>MUNICIPIO</t>
  </si>
  <si>
    <t>DANE</t>
  </si>
  <si>
    <t>NOMINST</t>
  </si>
  <si>
    <t>CUPOSOFERTADOS</t>
  </si>
  <si>
    <t>MATRICULA FINAL AÑO 2024</t>
  </si>
  <si>
    <t>MATRICULA FALTANTE</t>
  </si>
  <si>
    <t>PORCENTAJE DE AVANCE</t>
  </si>
  <si>
    <t>EL PIÑON</t>
  </si>
  <si>
    <t>INSTITUCION EDUCATIVA DEPARTAMENTAL DE CARRETO</t>
  </si>
  <si>
    <t>SALAMINA</t>
  </si>
  <si>
    <t>INSTITUCION EDUCATIVA DEPARTAMENTAL DE SALAMINA</t>
  </si>
  <si>
    <t>SITIONUEVO</t>
  </si>
  <si>
    <t>INSTITUCION EDUCATIVA TÉCNICA DEPARTAMENTAL SAN JOSE</t>
  </si>
  <si>
    <t>PIJIÑO DEL CARMEN</t>
  </si>
  <si>
    <t>INSTITUCION EDUCATIVA DEPARTAMENTAL RURAL EL BRILLANTE</t>
  </si>
  <si>
    <t>TENERIFE</t>
  </si>
  <si>
    <t>INSTITUCION EDUCATIVA DEPARTAMENTAL MARIA AUXILIADORA</t>
  </si>
  <si>
    <t>SAN ZENÓN</t>
  </si>
  <si>
    <t>INSTITUCION EDUCATIVA DEPARTAMENTAL TOMAS HERRERA CANTILLO</t>
  </si>
  <si>
    <t>PIVIJAY</t>
  </si>
  <si>
    <t>INSTITUCION EDUCATIVA DEPARTAMENTAL AGROPECUARIA JOSE MARIA HERRERA</t>
  </si>
  <si>
    <t>ARIGUANÍ</t>
  </si>
  <si>
    <t>INSTITUCION EDUCATIVA DEPARTAMENTAL TECNICA AGROPECUARIA CARMEN DE ARIGUANI</t>
  </si>
  <si>
    <t>INSTITUCION EDUCATIVA DEPARTAMENTAL RURAL SAN MARTIN DE LOBA</t>
  </si>
  <si>
    <t>PEDRAZA</t>
  </si>
  <si>
    <t>INSTITUCION EDUCATIVA DEPARTAMENTAL SAN PABLO</t>
  </si>
  <si>
    <t>EL BANCO</t>
  </si>
  <si>
    <t>INSTITUCION EDUCATIVA DEPARTAMENTAL PABLO NIEBLES DE GUAYABAL</t>
  </si>
  <si>
    <t>SANTA BÁRBARA DE PINTO</t>
  </si>
  <si>
    <t>INSTITUCION EDUCATIVA DEPARTAMENTAL NUESTRA SEÑORA DEL CARMEN</t>
  </si>
  <si>
    <t>REMOLINO</t>
  </si>
  <si>
    <t>INSTITUCION EDUCATIVA DEPARTAMENTAL  BALDOMERO SANIN CANO</t>
  </si>
  <si>
    <t>CONCORDIA</t>
  </si>
  <si>
    <t>INSTITUCION EDUCATIVA DEPARTAMENTAL LUZ MARINA CABALLERO</t>
  </si>
  <si>
    <t>SABANAS DE SAN ANGEL</t>
  </si>
  <si>
    <t>INSTITUCION EDUCATIVA DEPARTAMENTAL ALBERTO CABALLERO DE MONTE RUBIO</t>
  </si>
  <si>
    <t>INSTITUCION EDUCATIVA DEPARTAMENTAL RURAL SILVIA COTES DE BISWELL</t>
  </si>
  <si>
    <t>CHIBOLO</t>
  </si>
  <si>
    <t>INSTITUCION EDUCATIVA DEPARTAMENTAL TECNICA FRANCISCO JOSE DE CALDAS</t>
  </si>
  <si>
    <t>GUAMAL</t>
  </si>
  <si>
    <t>INSTITUCION EDUCATIVA DEPARTAMENTAL RURAL LA RINCONADA</t>
  </si>
  <si>
    <t>ZONA BANANERA</t>
  </si>
  <si>
    <t>INSTITUCION EDUCATIVA DEPARTAMENTAL THELMA ROSA AREVALO</t>
  </si>
  <si>
    <t>INSTITUCION EDUCATIVA DEPARTAMENTAL SANTA ROSA DE LIMA</t>
  </si>
  <si>
    <t>FUNDACIÓN</t>
  </si>
  <si>
    <t>INSTITUCION EDUCATIVA DEPARTAMENTAL JHON F. KENNEDY</t>
  </si>
  <si>
    <t>ARACATACA</t>
  </si>
  <si>
    <t>INSTITUCION EDUCATIVA DEPARTAMENTAL ETNOEDUCATIVO Y PLURICULTURAL GUMMAKU</t>
  </si>
  <si>
    <t>ZAPAYÁN</t>
  </si>
  <si>
    <t>INSTITUCION EDUCATIVA DEPARTAMENTAL CAÑO DE AGUAS</t>
  </si>
  <si>
    <t>INSTITUCION EDUCATIVA DEPARTAMENTAL COLOMBIA</t>
  </si>
  <si>
    <t>PUEBLOVIEJO</t>
  </si>
  <si>
    <t>INSTITUCION EDUCATIVA DEPARTAMENTAL SAN JOSE DE PUEBLO VIEJO</t>
  </si>
  <si>
    <t>SAN SEBASTIÁN DE BUENAVISTA</t>
  </si>
  <si>
    <t>INSTITUCION EDUCATIVA DEPARTAMENTAL EXTERNADO MIXTO</t>
  </si>
  <si>
    <t>INSTITUCION EDUCATIVA TECNICA DEPARTAMENTAL SAN JUDAS TADEO</t>
  </si>
  <si>
    <t>INSTITUCION EDUCATIVA DEPARTAMENTAL JOSE DE LA LUZ MARTINEZ</t>
  </si>
  <si>
    <t>INSTITUCION EDUCATIVA DEPARTAMENTAL RURAL DE BUENOS AIRES</t>
  </si>
  <si>
    <t>INSTITUCION EDUCATIVA DEPARTAMENTAL MARIA INMACULADA</t>
  </si>
  <si>
    <t>EL RETÉN</t>
  </si>
  <si>
    <t>INSTITUCION EDUCATIVA DEPARTAMENTAL ROQUE DE LOS RIOS VALLE</t>
  </si>
  <si>
    <t>INSTITUCION EDUCATIVA DEPARTAMENTAL EL CONSUELO</t>
  </si>
  <si>
    <t>NUEVA GRANADA</t>
  </si>
  <si>
    <t>INSTITUCION EDUCATIVA DEPARTAMENTAL TECNICA NUEVA GRANADA</t>
  </si>
  <si>
    <t>INSTITUCION EDUCATIVA DEPARTAMENTAL AGROPECUARIA OTILIA MENA ALVAREZ</t>
  </si>
  <si>
    <t>INSTITUCION EDUCATIVA DEPARTAMENTAL SABANAS</t>
  </si>
  <si>
    <t>INSTITUCION EDUCATIVA DEPARTAMENTAL SANTA TERESA DE JESUS</t>
  </si>
  <si>
    <t>INSTITUCION EDUCATIVA DEPARTAMENTAL CANDELARIA</t>
  </si>
  <si>
    <t>PLATO</t>
  </si>
  <si>
    <t>INSTITUCION EDUCATIVA DEPARTAMENTAL VICTOR CAMARGO ALVAREZ</t>
  </si>
  <si>
    <t>SANTA ANA</t>
  </si>
  <si>
    <t>INSTITUCION EDUCATIVA TECNICA DEPARTAMENTAL DE GERMANIA</t>
  </si>
  <si>
    <t>INSTITUCION EDUCATIVA DEPARTAMENTAL TECNICA AGROECOLOGICA JOSE DADUL</t>
  </si>
  <si>
    <t>INSTITUCION EDUCATIVA TECNICA DEPARTAMENTAL LICEO SANTANDER</t>
  </si>
  <si>
    <t>INSTITUCION EDUCATIVA DEPARTAMENTAL JOSEFA MARIA ROMERO DE LA CRUZ</t>
  </si>
  <si>
    <t>ALGARROBO</t>
  </si>
  <si>
    <t>INSTITUCION EDUCATIVA DEPARTAMENTAL ALGARROBO</t>
  </si>
  <si>
    <t>INSTITUCION EDUCATIVA DEPARTAMENTAL GILBERTO ACUÑA RANGEL</t>
  </si>
  <si>
    <t>INSTITUCION EDUCATIVA DEPARTAMENTAL CIENAGUETA</t>
  </si>
  <si>
    <t>INSTITUCION EDUCATIVA DEPARTAMENTAL RURAL SANTA MARIA</t>
  </si>
  <si>
    <t>INSTITUCION EDUCATIVA ETNOEDUCATIVA  DEPARTAMENTAL MACONDO</t>
  </si>
  <si>
    <t>INSTITUCION EDUCATIVA DEPARTAMENTAL LUIS CARLOS GALAN SARMIENTO</t>
  </si>
  <si>
    <t>INSTITUCION EDUCATIVA DEPARTAMENTAL ROBERTO ROBLES DE ALGARROBAL</t>
  </si>
  <si>
    <t>INSTITUCION EDUCATIVA DEPARTAMENTAL SIMON BOLIVAR</t>
  </si>
  <si>
    <t>INSTITUCION EDUCATIVA DEPARTAMENTAL LICEO ZAPAYAN</t>
  </si>
  <si>
    <t>INSTITUCION EDUCATIVA DEPARTAMENTAL ANDRES DIAZ VENERO DE LEIVA</t>
  </si>
  <si>
    <t>INSTITUCION EDUCATIVA DEPARTAMENTAL LA CANDELARIA</t>
  </si>
  <si>
    <t>INSTITUCION EDUCATIVA DEPARTAMENTAL SAN JOSE DE SAN FERNANDO</t>
  </si>
  <si>
    <t>INSTITUCION EDUCATIVA DEPARTAMENTAL ELECTO CALIZ MARTINEZ</t>
  </si>
  <si>
    <t>INSTITUCION EDUCATIVA DEPARTAMENTAL RURAL RITA CUELLO DE VANEGAS</t>
  </si>
  <si>
    <t>INSTITUCION EDUCATIVA DEPARTAMENTAL SANTA INES</t>
  </si>
  <si>
    <t>INSTITUCION EDUCATIVA DEPARTAMENTAL AGROPECUARIA URBANO MOLINA CASTRO</t>
  </si>
  <si>
    <t>INSTITUCION EDUCATIVA DEPARTAMENTAL AGROPECUARIA NUESTRA SEÑORA DE LAS MERCEDES</t>
  </si>
  <si>
    <t>INSTITUCION ETNOEDUCATIVA DEPARTAMENTAL JOSE BENITO VIVES DE ANDREIS</t>
  </si>
  <si>
    <t>INSTITUCION EDUCATIVA DEPARTAMENTAL RURAL DE MEDIA LUNA</t>
  </si>
  <si>
    <t>INSTITUCION ETNOEDUCATIVA DEPARTAMENTAL RURAL SAN JUAN DE PALOS PRIETOS</t>
  </si>
  <si>
    <t>INSTITUCION EDUCATIVA DEPARTAMENTAL ETNOEDUCATIVA SANTA ROSALIA</t>
  </si>
  <si>
    <t>INSTITUCION EDUCATIVA DEPARTAMENTAL OSCAR PISCIOTTI NUMA</t>
  </si>
  <si>
    <t>INSTITUCION EDUCATIVA TECNICA DEPARTAMENTAL JUANA ARIAS DE BENAVIDES</t>
  </si>
  <si>
    <t>INSTITUCION EDUCATIVA DEPARTAMENTAL FRANCISCO DE PAULA SANTANDER</t>
  </si>
  <si>
    <t>INSTITUCION EDUCATIVA DEPARTAMENTAL ANUAR RIVERA JATTAR</t>
  </si>
  <si>
    <t>INSTITUCION EDUCATIVA DEPARTAMENTAL RURAL SAN PEDRO APOSTOL LAS FLORES</t>
  </si>
  <si>
    <t>INSTITUCION EDUCATIVA DEPARTAMENTAL LOMA DEL BALSAMO</t>
  </si>
  <si>
    <t>INSTITUCION EDUCATIVA DEPARTAMENTAL 23 DE FEBRERO</t>
  </si>
  <si>
    <t>INSTITUCION EDUCATIVA DEPARTAMENTAL RURAL SAGRADO CORAZON DE JESUS</t>
  </si>
  <si>
    <t>INSTITUCION EDUCATIVA DEPARTAMENTAL SAGRADO CORAZON DE JESUS</t>
  </si>
  <si>
    <t>INSTITUCION EDUCATIVA DEPARTAMENTAL JUAN MANUEL RUDAS</t>
  </si>
  <si>
    <t>INSTITUCION EDUCATIVA TECNICO DEPARTAMENTAL DE CABRERA</t>
  </si>
  <si>
    <t>INSTITUCION EDUCATIVA DEPARTAMENTAL RURAL SAN VALENTIN</t>
  </si>
  <si>
    <t>INSTITUCION ETNOEDUCATIVA DEPARTAMENTAL RURAL GUILLERMO ALVAREZ</t>
  </si>
  <si>
    <t>INSTITUCION EDUCATIVA DEPARTAMENTAL RODRIGO VIVES DE ANDREIS</t>
  </si>
  <si>
    <t>INSTITUCION EDUCATIVA DEPARTAMENTAL RURAL NUESTRA SEÑORA DEL ROSARIO</t>
  </si>
  <si>
    <t>INSTITUCION EDUCATIVA DEPARTAMENTAL SAN JOSE DE KENNEDY</t>
  </si>
  <si>
    <t>INSTITUCION EDUCATIVA DEPARTAMENTAL GERARDO VALENCIA CANO</t>
  </si>
  <si>
    <t>INSTITUCION EDUCATIVA DEPARTAMENTAL DE RICAURTE</t>
  </si>
  <si>
    <t>INSTITUCION EDUCATIVA DEPARTAMENTAL LICEO PIVIJAY</t>
  </si>
  <si>
    <t>INSTITUCION EDUCATIVA DEPARTAMENTAL BIENVENIDO RODRIGUEZ</t>
  </si>
  <si>
    <t>INSTITUCION EDUCATIVA DEPARTAMENTAL FOSSY MARCOS MARIA</t>
  </si>
  <si>
    <t>INSTITUCION EDUCATIVA DEPARTAMENTAL DE BASICA Y MEDIA DE CONCORDIA</t>
  </si>
  <si>
    <t>INSTITUCION EDUCATIVA DEPARTAMENTAL TERCERA MIXTA</t>
  </si>
  <si>
    <t>INSTITUCION EDUCATIVA DEPARTAMENTAL EL HORNO</t>
  </si>
  <si>
    <t>INSTITUCION EDUCATIVA DEPARTAMENTAL RURAL MARIA AUXILIADORA</t>
  </si>
  <si>
    <t>INSTITUCION EDUCATIVA DEPARTAMENTAL JOSE DE LA PAZ VANEGAS ORTIZ</t>
  </si>
  <si>
    <t>INSTITUCION EDUCATIVA DEPARTAMENTAL SIERRA NEVADA DE SANTA MARTA</t>
  </si>
  <si>
    <t>INSTITUCION EDUCATIVA DEPARTAMENTAL JOHN F. KENNEDY</t>
  </si>
  <si>
    <t>CERRO SAN ANTONIO</t>
  </si>
  <si>
    <t>INSTITUCION EDUCATIVA DEPARTAMENTAL DE BASICA Y MEDIA SAN ANTONIO</t>
  </si>
  <si>
    <t>INSTITUCION EDUCATIVA DEPARTAMENTAL RURAL DE JANEIRO</t>
  </si>
  <si>
    <t>INSTITUCION EDUCATIVA TECNICA DEPARTAMENTAL MARIA ALFARO DE OSPINO</t>
  </si>
  <si>
    <t>INSTITUCION EDUCATIVA DEPARTAMENTAL FUNDACION</t>
  </si>
  <si>
    <t>INSTITUCION EDUCATIVA DEPARTAMENTAL RURAL DE PALMIRA</t>
  </si>
  <si>
    <t>INSTITUCION ETNOEDUCATIVA DEPARTAMENTAL MITSILOU CAMPBELL</t>
  </si>
  <si>
    <t>INSTITUCION EDUCATIVA DEPARTAMENTAL RAFAEL NUÑEZ</t>
  </si>
  <si>
    <t>INSTITUCION EDUCATIVA DEPARTAMENTAL ANAXIMENES TORRES OSPINO</t>
  </si>
  <si>
    <t>INSTITUCION EDUCATIVA DEPARTAMENTAL DAGOBERTO OROZCO BORJA</t>
  </si>
  <si>
    <t>INSTITUCION EDUCATIVA DEPARTAMENTAL JOSE BENITO BARROS PALOMINO</t>
  </si>
  <si>
    <t>INSTITUCION ETNOEDUCATIVA DEPARTAMENTAL HUMBERTO VELAZQUEZ GARCIA</t>
  </si>
  <si>
    <t>INSTITUCION EDUCATIVA DEPARTAMENTAL CERRO BLANCO</t>
  </si>
  <si>
    <t>INSTITUCION EDUCATIVA DEPARTAMENTAL ARMANDO ESTRADA FLOREZ</t>
  </si>
  <si>
    <t>INSTITUCION EDUCATIVA DEPARTAMENTAL RURAL LUIS MILLAN VARGAS</t>
  </si>
  <si>
    <t>INSTITUCION EDUCATIVA DEPARTAMENTAL RURAL ENRIQUE QUINTERO JAIMES</t>
  </si>
  <si>
    <t>INSTITUCION EDUCATIVA DEPARTAMENTAL SAN JUAN  BAUTISTA</t>
  </si>
  <si>
    <t>INSTITUCION EDUCATIVA DEPARTAMENTAL EUCLIDES LIZARAZO</t>
  </si>
  <si>
    <t>INSTITUCION ETNOEDUCATIVA DEPARTAMENTAL AGROPECUARIA ROSA CORTINA HERNANDEZ</t>
  </si>
  <si>
    <t>INSTITUCION EDUCATIVA DEPARTAMENTAL TECNICA AGROPECUARIA BENJAMIN HERRERA</t>
  </si>
  <si>
    <t>INSTITUCION EDUCATIVA DEPARTAMENTAL REAL DEL OBISPO</t>
  </si>
  <si>
    <t>INSTITUCION EDUCATIVA DEPARTAMENTAL RURAL CANTAGALLAR</t>
  </si>
  <si>
    <t>INSTITUCION EDUCATIVA TECNICA DEPARTAMENTAL DE PINTO GILMA ROYERO SOLANO</t>
  </si>
  <si>
    <t>INSTITUCION EDUCATIVA DEPARTAMENTAL AGRICOLA DEL PIÑON</t>
  </si>
  <si>
    <t>INSTITUCION EDUCATIVA DEPARTAMENTAL ARCESIO CALIZ AMADOR</t>
  </si>
  <si>
    <t>INSTITUCION EDUCATIVA DEPARTAMENTAL NESTOR RANGEL ALFARO</t>
  </si>
  <si>
    <t>INSTITUCION EDUCATIVA DEPARTAMENTAL LICEO ARIGUANI</t>
  </si>
  <si>
    <t>INSTITUCION EDUCATIVA DEPARTAMENTAL LAS MERCEDES</t>
  </si>
  <si>
    <t>INSTITUCION EDUCATIVA DEPARTAMENTAL ANTONIO BRUJES CARMONA</t>
  </si>
  <si>
    <t>INSTITUCION EDUCATIVA DEPARTAMENTAL NICOLAS MEJIA MENDEZ</t>
  </si>
  <si>
    <t>INSTITUCION EDUCATIVA TECNICA DEPARTAMENTAL AGROAMBIENTAL SAN JOSE</t>
  </si>
  <si>
    <t>INSTITUCION EDUCATIVA DEPARTAMENTAL PEDRO DE HEREDIA</t>
  </si>
  <si>
    <t>INSTITUCION EDUCATIVA DEPARTAMENTAL ALFONSO LOPEZ</t>
  </si>
  <si>
    <t>INSTITUCION EDUCATIVA DEPARTAMENTAL CIUDAD PERDIDA</t>
  </si>
  <si>
    <t>INSTITUCION ETNOEDUCATIVA DEPARTAMENTAL DE SOPLADOR</t>
  </si>
  <si>
    <t>INSTITUCION EDUCATIVA DEPARTAMENTAL AGOPECUARIA JUAN FRANCISCO OSPINA</t>
  </si>
  <si>
    <t>INSTITUCION EDUCATIVA DEPARTAMENTAL LORENCITA VILLEGAS DE SANTOS</t>
  </si>
  <si>
    <t>INSTITUCION EDUCATIVA DEPARTAMENTAL PESTALOZZI</t>
  </si>
  <si>
    <t>INSTITUCION EDUCATIVA DEPARTAMENTAL MANUEL SALVADOR MEZA CAMARGO</t>
  </si>
  <si>
    <t>INSTITUCION EDUCATIVA DEPARTAMENTAL DE BOMBA</t>
  </si>
  <si>
    <t>INSTITUCION EDUCATIVA TECNICA DEPARTAMENTAL RAFAEL JIMENEZ ALTAHONA</t>
  </si>
  <si>
    <t>INSTITUCION EDUCATIVA DEPARTAMENTAL DE BASICA Y MEDIA SANTA CRUZ DE BALSAMO</t>
  </si>
  <si>
    <t>INSTITUCION EDUCATIVA TECNICO DEPARTAMENTAL SIMON BOLIVAR</t>
  </si>
  <si>
    <t>INSTITUCION ETNOEDUCATIVA DEPARTAMENTAL ETTE ENNAKA</t>
  </si>
  <si>
    <t>INSTITUCION EDUCATIVA DEPARTAMENTAL PIJIÑO DEL CARMEN</t>
  </si>
  <si>
    <t>INSTITUCION EDUCATIVA DEPARTAMENTAL GABRIEL GARCIA MARQUEZ DE ARACATACA</t>
  </si>
  <si>
    <t>INSTITUCION EDUCATIVA DEPARTAMENTAL DE LA PACHA</t>
  </si>
  <si>
    <t>INSTITUCION EDUCATIVA DEPARTAMENTAL RURAL TASAJERA</t>
  </si>
  <si>
    <t>INSTITUCION EDUCATIVA DEPARTAMENTAL CELINDA MEJIA LOPEZ</t>
  </si>
  <si>
    <t>INSTITUCION EDUCATIVA TECNICO DEPARTAMENTAL GABRIEL ESCOBAR BALLESTAS</t>
  </si>
  <si>
    <t>INSTITUCION EDUCATIVA ETNOEDUCATIVA DEPARTAMENTAL TUCURINCA</t>
  </si>
  <si>
    <t>INSTITUCION EDUCATIVA DEPARTAMENTAL RURAL DE PALERMO</t>
  </si>
  <si>
    <t>INSTITUCION EDUCATIVA DEPARTAMENTAL ELVIA VIZCAINO DE TODARO</t>
  </si>
  <si>
    <t>INSTITUCION EDUCATIVA TÉCNICA DEPARTAMENTAL DE GUAIMARO</t>
  </si>
  <si>
    <t>INSTITUCION EDUCATIVA DEPARTAMENTAL RURAL DE NIÑAS ISLA DEL ROSARIO</t>
  </si>
  <si>
    <t>INSTITUCION EDUCATIVA INDIGENA Y PLURICULTURAL KANKAWARWA</t>
  </si>
  <si>
    <t>INSTITUCION EDUCATIVA DEPARTAMENTAL DE TRONCOSO</t>
  </si>
  <si>
    <t>CENTRO EDUCATIVO DEPARTAMENTAL SAN ANTONIO</t>
  </si>
  <si>
    <t>INSTITUCION EDUCATIVA DEPARTAMENTAL FLORES DE MARIA</t>
  </si>
  <si>
    <t>INSTITUCION</t>
  </si>
  <si>
    <t>Cuenta de PER_ID</t>
  </si>
  <si>
    <t>JERARQUIA</t>
  </si>
  <si>
    <t>Total general</t>
  </si>
  <si>
    <t>MATRICULA 03-06-2025</t>
  </si>
  <si>
    <t>INSTITUCION EDUCATIVA TECNICA DEPARTAMENTAL LORENCITA VILLEGAS DE SANTOS</t>
  </si>
  <si>
    <t>INSTITUCION ETNOEDUCATIVA DEPARTAMENTAL TECNICA AGROECOLOGICA JOSE DADUL</t>
  </si>
  <si>
    <t>INSTITUCION EDUCATIVA TECNICA DEPARTAMENTAL SIMON BOLIVAR</t>
  </si>
  <si>
    <t>INSTITUCION ETNOEDUCATIVA DEPARTAMENTAL CIUDAD PERDIDA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</si>
</sst>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4">
    <dxf>
      <numFmt numFmtId="1" formatCode="0"/>
    </dxf>
    <dxf>
      <numFmt numFmtId="13" formatCode="0%"/>
    </dxf>
    <dxf>
      <alignment horizontal="general" vertical="bottom" textRotation="0" wrapText="0" indent="0" justifyLastLine="0" shrinkToFit="0" readingOrder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A0994C-5D96-4774-BAD9-A49CA7E9BACD}" name="Tabla1" displayName="Tabla1" ref="A1:H155" totalsRowShown="0">
  <sortState xmlns:xlrd2="http://schemas.microsoft.com/office/spreadsheetml/2017/richdata2" ref="A2:H155">
    <sortCondition ref="H2:H155"/>
  </sortState>
  <tableColumns count="8">
    <tableColumn id="1" xr3:uid="{5E91F8C2-82C4-4F97-A8A6-FBADFE8D3B29}" name="MUNICIPIO"/>
    <tableColumn id="2" xr3:uid="{CF1F7F04-CB15-40C2-A541-DC8A4291DEE2}" name="DANE" dataDxfId="3"/>
    <tableColumn id="3" xr3:uid="{E7F23E08-5081-4DC4-B07D-6ABE79DE55E6}" name="NOMINST"/>
    <tableColumn id="4" xr3:uid="{257C7FF6-54FA-4291-AA8A-2FFB3DA086F6}" name="CUPOSOFERTADOS"/>
    <tableColumn id="5" xr3:uid="{C54C286C-8DAF-4D13-B161-C53604F3BD96}" name="MATRICULA FINAL AÑO 2024" dataDxfId="2"/>
    <tableColumn id="6" xr3:uid="{CBA33620-D8C1-4974-89E8-256CEBDBEA7B}" name="MATRICULA 03-06-2025" dataDxfId="0">
      <calculatedColumnFormula>_xlfn.XLOOKUP(Tabla1[[#This Row],[DANE]],Hoja3!B:B,Hoja3!D:D)+_xlfn.XLOOKUP(Tabla1[[#This Row],[DANE]],B:B,Hoja3!D:D)</calculatedColumnFormula>
    </tableColumn>
    <tableColumn id="7" xr3:uid="{0FE7739C-46D5-415C-9283-31E76F664947}" name="MATRICULA FALTANTE">
      <calculatedColumnFormula>Tabla1[[#This Row],[CUPOSOFERTADOS]]-F2</calculatedColumnFormula>
    </tableColumn>
    <tableColumn id="8" xr3:uid="{D4869262-44F6-4E24-8537-5F9AD1B75427}" name="PORCENTAJE DE AVANC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DC8C-1D54-4324-981F-C3FBDB158BC5}">
  <dimension ref="A1:H155"/>
  <sheetViews>
    <sheetView tabSelected="1" topLeftCell="B1" zoomScale="96" zoomScaleNormal="96" workbookViewId="0">
      <selection activeCell="F156" sqref="F156"/>
    </sheetView>
  </sheetViews>
  <sheetFormatPr baseColWidth="10" defaultRowHeight="14.5" x14ac:dyDescent="0.35"/>
  <cols>
    <col min="1" max="1" width="26.26953125" customWidth="1"/>
    <col min="2" max="2" width="13.36328125" style="4" bestFit="1" customWidth="1"/>
    <col min="3" max="3" width="83" bestFit="1" customWidth="1"/>
    <col min="4" max="4" width="18.6328125" customWidth="1"/>
    <col min="5" max="5" width="18.54296875" customWidth="1"/>
    <col min="6" max="6" width="12.6328125" customWidth="1"/>
    <col min="7" max="7" width="12.36328125" customWidth="1"/>
    <col min="8" max="8" width="11.6328125" style="1" customWidth="1"/>
  </cols>
  <sheetData>
    <row r="1" spans="1:8" ht="29" x14ac:dyDescent="0.35">
      <c r="A1" t="s">
        <v>0</v>
      </c>
      <c r="B1" s="4" t="s">
        <v>1</v>
      </c>
      <c r="C1" t="s">
        <v>2</v>
      </c>
      <c r="D1" t="s">
        <v>3</v>
      </c>
      <c r="E1" s="3" t="s">
        <v>4</v>
      </c>
      <c r="F1" s="3" t="s">
        <v>188</v>
      </c>
      <c r="G1" s="3" t="s">
        <v>5</v>
      </c>
      <c r="H1" s="2" t="s">
        <v>6</v>
      </c>
    </row>
    <row r="2" spans="1:8" x14ac:dyDescent="0.35">
      <c r="A2" t="s">
        <v>21</v>
      </c>
      <c r="B2" s="4">
        <v>247058000791</v>
      </c>
      <c r="C2" t="s">
        <v>22</v>
      </c>
      <c r="D2">
        <v>589</v>
      </c>
      <c r="E2">
        <v>540</v>
      </c>
      <c r="F2" s="4">
        <f>_xlfn.XLOOKUP(Tabla1[[#This Row],[DANE]],Hoja3!B:B,Hoja3!D:D)</f>
        <v>517</v>
      </c>
      <c r="G2">
        <f>Tabla1[[#This Row],[CUPOSOFERTADOS]]-F2</f>
        <v>72</v>
      </c>
      <c r="H2" s="1">
        <f>Tabla1[[#This Row],[MATRICULA 03-06-2025]]/Tabla1[[#This Row],[CUPOSOFERTADOS]]</f>
        <v>0.87775891341256362</v>
      </c>
    </row>
    <row r="3" spans="1:8" x14ac:dyDescent="0.35">
      <c r="A3" t="s">
        <v>11</v>
      </c>
      <c r="B3" s="4">
        <v>147745000437</v>
      </c>
      <c r="C3" t="s">
        <v>12</v>
      </c>
      <c r="D3">
        <v>3648</v>
      </c>
      <c r="E3">
        <v>3468</v>
      </c>
      <c r="F3" s="4">
        <f>_xlfn.XLOOKUP(Tabla1[[#This Row],[DANE]],Hoja3!B:B,Hoja3!D:D)</f>
        <v>3592</v>
      </c>
      <c r="G3">
        <f>Tabla1[[#This Row],[CUPOSOFERTADOS]]-F3</f>
        <v>56</v>
      </c>
      <c r="H3" s="1">
        <f>Tabla1[[#This Row],[MATRICULA 03-06-2025]]/Tabla1[[#This Row],[CUPOSOFERTADOS]]</f>
        <v>0.98464912280701755</v>
      </c>
    </row>
    <row r="4" spans="1:8" x14ac:dyDescent="0.35">
      <c r="A4" t="s">
        <v>24</v>
      </c>
      <c r="B4" s="4">
        <v>247541000360</v>
      </c>
      <c r="C4" t="s">
        <v>25</v>
      </c>
      <c r="D4">
        <v>623</v>
      </c>
      <c r="E4">
        <v>588</v>
      </c>
      <c r="F4" s="4">
        <f>_xlfn.XLOOKUP(Tabla1[[#This Row],[DANE]],Hoja3!B:B,Hoja3!D:D)</f>
        <v>534</v>
      </c>
      <c r="G4">
        <f>Tabla1[[#This Row],[CUPOSOFERTADOS]]-F4</f>
        <v>89</v>
      </c>
      <c r="H4" s="1">
        <f>Tabla1[[#This Row],[MATRICULA 03-06-2025]]/Tabla1[[#This Row],[CUPOSOFERTADOS]]</f>
        <v>0.8571428571428571</v>
      </c>
    </row>
    <row r="5" spans="1:8" x14ac:dyDescent="0.35">
      <c r="A5" t="s">
        <v>19</v>
      </c>
      <c r="B5" s="4">
        <v>147551000801</v>
      </c>
      <c r="C5" t="s">
        <v>20</v>
      </c>
      <c r="D5">
        <v>658</v>
      </c>
      <c r="E5">
        <v>605</v>
      </c>
      <c r="F5" s="4">
        <f>_xlfn.XLOOKUP(Tabla1[[#This Row],[DANE]],Hoja3!B:B,Hoja3!D:D)</f>
        <v>551</v>
      </c>
      <c r="G5">
        <f>Tabla1[[#This Row],[CUPOSOFERTADOS]]-F5</f>
        <v>107</v>
      </c>
      <c r="H5" s="1">
        <f>Tabla1[[#This Row],[MATRICULA 03-06-2025]]/Tabla1[[#This Row],[CUPOSOFERTADOS]]</f>
        <v>0.83738601823708203</v>
      </c>
    </row>
    <row r="6" spans="1:8" x14ac:dyDescent="0.35">
      <c r="A6" t="s">
        <v>13</v>
      </c>
      <c r="B6" s="4">
        <v>247545001701</v>
      </c>
      <c r="C6" t="s">
        <v>14</v>
      </c>
      <c r="D6">
        <v>444</v>
      </c>
      <c r="E6">
        <v>417</v>
      </c>
      <c r="F6" s="4">
        <f>_xlfn.XLOOKUP(Tabla1[[#This Row],[DANE]],Hoja3!B:B,Hoja3!D:D)</f>
        <v>440</v>
      </c>
      <c r="G6">
        <f>Tabla1[[#This Row],[CUPOSOFERTADOS]]-F6</f>
        <v>4</v>
      </c>
      <c r="H6" s="1">
        <f>Tabla1[[#This Row],[MATRICULA 03-06-2025]]/Tabla1[[#This Row],[CUPOSOFERTADOS]]</f>
        <v>0.99099099099099097</v>
      </c>
    </row>
    <row r="7" spans="1:8" x14ac:dyDescent="0.35">
      <c r="A7" t="s">
        <v>26</v>
      </c>
      <c r="B7" s="4">
        <v>247245001555</v>
      </c>
      <c r="C7" t="s">
        <v>27</v>
      </c>
      <c r="D7">
        <v>405</v>
      </c>
      <c r="E7">
        <v>403</v>
      </c>
      <c r="F7" s="4">
        <f>_xlfn.XLOOKUP(Tabla1[[#This Row],[DANE]],Hoja3!B:B,Hoja3!D:D)</f>
        <v>379</v>
      </c>
      <c r="G7">
        <f>Tabla1[[#This Row],[CUPOSOFERTADOS]]-F7</f>
        <v>26</v>
      </c>
      <c r="H7" s="1">
        <f>Tabla1[[#This Row],[MATRICULA 03-06-2025]]/Tabla1[[#This Row],[CUPOSOFERTADOS]]</f>
        <v>0.93580246913580245</v>
      </c>
    </row>
    <row r="8" spans="1:8" x14ac:dyDescent="0.35">
      <c r="A8" t="s">
        <v>7</v>
      </c>
      <c r="B8" s="4">
        <v>247258000001</v>
      </c>
      <c r="C8" t="s">
        <v>8</v>
      </c>
      <c r="D8">
        <v>745</v>
      </c>
      <c r="E8">
        <v>692</v>
      </c>
      <c r="F8" s="4">
        <f>_xlfn.XLOOKUP(Tabla1[[#This Row],[DANE]],Hoja3!B:B,Hoja3!D:D)</f>
        <v>690</v>
      </c>
      <c r="G8">
        <f>Tabla1[[#This Row],[CUPOSOFERTADOS]]-F8</f>
        <v>55</v>
      </c>
      <c r="H8" s="1">
        <f>Tabla1[[#This Row],[MATRICULA 03-06-2025]]/Tabla1[[#This Row],[CUPOSOFERTADOS]]</f>
        <v>0.9261744966442953</v>
      </c>
    </row>
    <row r="9" spans="1:8" x14ac:dyDescent="0.35">
      <c r="A9" t="s">
        <v>28</v>
      </c>
      <c r="B9" s="4">
        <v>247707000461</v>
      </c>
      <c r="C9" t="s">
        <v>29</v>
      </c>
      <c r="D9">
        <v>307</v>
      </c>
      <c r="E9">
        <v>290</v>
      </c>
      <c r="F9" s="4">
        <f>_xlfn.XLOOKUP(Tabla1[[#This Row],[DANE]],Hoja3!B:B,Hoja3!D:D)</f>
        <v>258</v>
      </c>
      <c r="G9">
        <f>Tabla1[[#This Row],[CUPOSOFERTADOS]]-F9</f>
        <v>49</v>
      </c>
      <c r="H9" s="1">
        <f>Tabla1[[#This Row],[MATRICULA 03-06-2025]]/Tabla1[[#This Row],[CUPOSOFERTADOS]]</f>
        <v>0.8403908794788274</v>
      </c>
    </row>
    <row r="10" spans="1:8" x14ac:dyDescent="0.35">
      <c r="A10" t="s">
        <v>32</v>
      </c>
      <c r="B10" s="4">
        <v>247161000022</v>
      </c>
      <c r="C10" t="s">
        <v>33</v>
      </c>
      <c r="D10">
        <v>608</v>
      </c>
      <c r="E10">
        <v>512</v>
      </c>
      <c r="F10" s="4">
        <f>_xlfn.XLOOKUP(Tabla1[[#This Row],[DANE]],Hoja3!B:B,Hoja3!D:D)</f>
        <v>479</v>
      </c>
      <c r="G10">
        <f>Tabla1[[#This Row],[CUPOSOFERTADOS]]-F10</f>
        <v>129</v>
      </c>
      <c r="H10" s="1">
        <f>Tabla1[[#This Row],[MATRICULA 03-06-2025]]/Tabla1[[#This Row],[CUPOSOFERTADOS]]</f>
        <v>0.78782894736842102</v>
      </c>
    </row>
    <row r="11" spans="1:8" x14ac:dyDescent="0.35">
      <c r="A11" t="s">
        <v>37</v>
      </c>
      <c r="B11" s="4">
        <v>247170000027</v>
      </c>
      <c r="C11" t="s">
        <v>43</v>
      </c>
      <c r="D11">
        <v>584</v>
      </c>
      <c r="E11">
        <v>551</v>
      </c>
      <c r="F11" s="4">
        <f>_xlfn.XLOOKUP(Tabla1[[#This Row],[DANE]],Hoja3!B:B,Hoja3!D:D)</f>
        <v>524</v>
      </c>
      <c r="G11">
        <f>Tabla1[[#This Row],[CUPOSOFERTADOS]]-F11</f>
        <v>60</v>
      </c>
      <c r="H11" s="1">
        <f>Tabla1[[#This Row],[MATRICULA 03-06-2025]]/Tabla1[[#This Row],[CUPOSOFERTADOS]]</f>
        <v>0.89726027397260277</v>
      </c>
    </row>
    <row r="12" spans="1:8" x14ac:dyDescent="0.35">
      <c r="A12" t="s">
        <v>39</v>
      </c>
      <c r="B12" s="4">
        <v>247318000188</v>
      </c>
      <c r="C12" t="s">
        <v>40</v>
      </c>
      <c r="D12">
        <v>435</v>
      </c>
      <c r="E12">
        <v>410</v>
      </c>
      <c r="F12" s="4">
        <f>_xlfn.XLOOKUP(Tabla1[[#This Row],[DANE]],Hoja3!B:B,Hoja3!D:D)</f>
        <v>354</v>
      </c>
      <c r="G12">
        <f>Tabla1[[#This Row],[CUPOSOFERTADOS]]-F12</f>
        <v>81</v>
      </c>
      <c r="H12" s="1">
        <f>Tabla1[[#This Row],[MATRICULA 03-06-2025]]/Tabla1[[#This Row],[CUPOSOFERTADOS]]</f>
        <v>0.81379310344827582</v>
      </c>
    </row>
    <row r="13" spans="1:8" x14ac:dyDescent="0.35">
      <c r="A13" t="s">
        <v>30</v>
      </c>
      <c r="B13" s="4">
        <v>247605000067</v>
      </c>
      <c r="C13" t="s">
        <v>31</v>
      </c>
      <c r="D13">
        <v>623</v>
      </c>
      <c r="E13">
        <v>552</v>
      </c>
      <c r="F13" s="4">
        <f>_xlfn.XLOOKUP(Tabla1[[#This Row],[DANE]],Hoja3!B:B,Hoja3!D:D)</f>
        <v>542</v>
      </c>
      <c r="G13">
        <f>Tabla1[[#This Row],[CUPOSOFERTADOS]]-F13</f>
        <v>81</v>
      </c>
      <c r="H13" s="1">
        <f>Tabla1[[#This Row],[MATRICULA 03-06-2025]]/Tabla1[[#This Row],[CUPOSOFERTADOS]]</f>
        <v>0.869983948635634</v>
      </c>
    </row>
    <row r="14" spans="1:8" x14ac:dyDescent="0.35">
      <c r="A14" t="s">
        <v>48</v>
      </c>
      <c r="B14" s="4">
        <v>247541000131</v>
      </c>
      <c r="C14" t="s">
        <v>49</v>
      </c>
      <c r="D14">
        <v>296</v>
      </c>
      <c r="E14">
        <v>273</v>
      </c>
      <c r="F14" s="4">
        <f>_xlfn.XLOOKUP(Tabla1[[#This Row],[DANE]],Hoja3!B:B,Hoja3!D:D)</f>
        <v>252</v>
      </c>
      <c r="G14">
        <f>Tabla1[[#This Row],[CUPOSOFERTADOS]]-F14</f>
        <v>44</v>
      </c>
      <c r="H14" s="1">
        <f>Tabla1[[#This Row],[MATRICULA 03-06-2025]]/Tabla1[[#This Row],[CUPOSOFERTADOS]]</f>
        <v>0.85135135135135132</v>
      </c>
    </row>
    <row r="15" spans="1:8" x14ac:dyDescent="0.35">
      <c r="A15" t="s">
        <v>19</v>
      </c>
      <c r="B15" s="4">
        <v>247551001224</v>
      </c>
      <c r="C15" t="s">
        <v>23</v>
      </c>
      <c r="D15">
        <v>637</v>
      </c>
      <c r="E15">
        <v>582</v>
      </c>
      <c r="F15" s="4">
        <f>_xlfn.XLOOKUP(Tabla1[[#This Row],[DANE]],Hoja3!B:B,Hoja3!D:D)</f>
        <v>681</v>
      </c>
      <c r="G15">
        <f>Tabla1[[#This Row],[CUPOSOFERTADOS]]-F15</f>
        <v>-44</v>
      </c>
      <c r="H15" s="1">
        <f>Tabla1[[#This Row],[MATRICULA 03-06-2025]]/Tabla1[[#This Row],[CUPOSOFERTADOS]]</f>
        <v>1.0690737833594977</v>
      </c>
    </row>
    <row r="16" spans="1:8" x14ac:dyDescent="0.35">
      <c r="A16" t="s">
        <v>44</v>
      </c>
      <c r="B16" s="4">
        <v>347288000352</v>
      </c>
      <c r="C16" t="s">
        <v>50</v>
      </c>
      <c r="D16">
        <v>1450</v>
      </c>
      <c r="E16">
        <v>1425</v>
      </c>
      <c r="F16" s="4">
        <f>_xlfn.XLOOKUP(Tabla1[[#This Row],[DANE]],Hoja3!B:B,Hoja3!D:D)</f>
        <v>1430</v>
      </c>
      <c r="G16">
        <f>Tabla1[[#This Row],[CUPOSOFERTADOS]]-F16</f>
        <v>20</v>
      </c>
      <c r="H16" s="1">
        <f>Tabla1[[#This Row],[MATRICULA 03-06-2025]]/Tabla1[[#This Row],[CUPOSOFERTADOS]]</f>
        <v>0.98620689655172411</v>
      </c>
    </row>
    <row r="17" spans="1:8" x14ac:dyDescent="0.35">
      <c r="A17" t="s">
        <v>26</v>
      </c>
      <c r="B17" s="4">
        <v>247245000249</v>
      </c>
      <c r="C17" t="s">
        <v>36</v>
      </c>
      <c r="D17">
        <v>866</v>
      </c>
      <c r="E17">
        <v>837</v>
      </c>
      <c r="F17" s="4">
        <f>_xlfn.XLOOKUP(Tabla1[[#This Row],[DANE]],Hoja3!B:B,Hoja3!D:D)</f>
        <v>825</v>
      </c>
      <c r="G17">
        <f>Tabla1[[#This Row],[CUPOSOFERTADOS]]-F17</f>
        <v>41</v>
      </c>
      <c r="H17" s="1">
        <f>Tabla1[[#This Row],[MATRICULA 03-06-2025]]/Tabla1[[#This Row],[CUPOSOFERTADOS]]</f>
        <v>0.95265588914549648</v>
      </c>
    </row>
    <row r="18" spans="1:8" x14ac:dyDescent="0.35">
      <c r="A18" t="s">
        <v>37</v>
      </c>
      <c r="B18" s="4">
        <v>247170000621</v>
      </c>
      <c r="C18" t="s">
        <v>38</v>
      </c>
      <c r="D18">
        <v>778</v>
      </c>
      <c r="E18">
        <v>782</v>
      </c>
      <c r="F18" s="4">
        <f>_xlfn.XLOOKUP(Tabla1[[#This Row],[DANE]],Hoja3!B:B,Hoja3!D:D)</f>
        <v>672</v>
      </c>
      <c r="G18">
        <f>Tabla1[[#This Row],[CUPOSOFERTADOS]]-F18</f>
        <v>106</v>
      </c>
      <c r="H18" s="1">
        <f>Tabla1[[#This Row],[MATRICULA 03-06-2025]]/Tabla1[[#This Row],[CUPOSOFERTADOS]]</f>
        <v>0.86375321336760924</v>
      </c>
    </row>
    <row r="19" spans="1:8" x14ac:dyDescent="0.35">
      <c r="A19" t="s">
        <v>53</v>
      </c>
      <c r="B19" s="4">
        <v>147692000057</v>
      </c>
      <c r="C19" t="s">
        <v>54</v>
      </c>
      <c r="D19">
        <v>1160</v>
      </c>
      <c r="E19">
        <v>1138</v>
      </c>
      <c r="F19" s="4">
        <f>_xlfn.XLOOKUP(Tabla1[[#This Row],[DANE]],Hoja3!B:B,Hoja3!D:D)</f>
        <v>1082</v>
      </c>
      <c r="G19">
        <f>Tabla1[[#This Row],[CUPOSOFERTADOS]]-F19</f>
        <v>78</v>
      </c>
      <c r="H19" s="1">
        <f>Tabla1[[#This Row],[MATRICULA 03-06-2025]]/Tabla1[[#This Row],[CUPOSOFERTADOS]]</f>
        <v>0.9327586206896552</v>
      </c>
    </row>
    <row r="20" spans="1:8" x14ac:dyDescent="0.35">
      <c r="A20" t="s">
        <v>51</v>
      </c>
      <c r="B20" s="4">
        <v>147570000099</v>
      </c>
      <c r="C20" t="s">
        <v>52</v>
      </c>
      <c r="D20">
        <v>2073</v>
      </c>
      <c r="E20">
        <v>1882</v>
      </c>
      <c r="F20" s="4">
        <f>_xlfn.XLOOKUP(Tabla1[[#This Row],[DANE]],Hoja3!B:B,Hoja3!D:D)</f>
        <v>1762</v>
      </c>
      <c r="G20">
        <f>Tabla1[[#This Row],[CUPOSOFERTADOS]]-F20</f>
        <v>311</v>
      </c>
      <c r="H20" s="1">
        <f>Tabla1[[#This Row],[MATRICULA 03-06-2025]]/Tabla1[[#This Row],[CUPOSOFERTADOS]]</f>
        <v>0.84997588036661842</v>
      </c>
    </row>
    <row r="21" spans="1:8" x14ac:dyDescent="0.35">
      <c r="A21" t="s">
        <v>41</v>
      </c>
      <c r="B21" s="4">
        <v>247980000066</v>
      </c>
      <c r="C21" t="s">
        <v>67</v>
      </c>
      <c r="D21">
        <v>408</v>
      </c>
      <c r="E21">
        <v>390</v>
      </c>
      <c r="F21" s="4">
        <f>_xlfn.XLOOKUP(Tabla1[[#This Row],[DANE]],Hoja3!B:B,Hoja3!D:D)</f>
        <v>424</v>
      </c>
      <c r="G21">
        <f>Tabla1[[#This Row],[CUPOSOFERTADOS]]-F21</f>
        <v>-16</v>
      </c>
      <c r="H21" s="1">
        <f>Tabla1[[#This Row],[MATRICULA 03-06-2025]]/Tabla1[[#This Row],[CUPOSOFERTADOS]]</f>
        <v>1.0392156862745099</v>
      </c>
    </row>
    <row r="22" spans="1:8" x14ac:dyDescent="0.35">
      <c r="A22" t="s">
        <v>44</v>
      </c>
      <c r="B22" s="4">
        <v>147288000094</v>
      </c>
      <c r="C22" t="s">
        <v>45</v>
      </c>
      <c r="D22">
        <v>1217</v>
      </c>
      <c r="E22">
        <v>970</v>
      </c>
      <c r="F22" s="4">
        <f>_xlfn.XLOOKUP(Tabla1[[#This Row],[DANE]],Hoja3!B:B,Hoja3!D:D)</f>
        <v>1031</v>
      </c>
      <c r="G22">
        <f>Tabla1[[#This Row],[CUPOSOFERTADOS]]-F22</f>
        <v>186</v>
      </c>
      <c r="H22" s="1">
        <f>Tabla1[[#This Row],[MATRICULA 03-06-2025]]/Tabla1[[#This Row],[CUPOSOFERTADOS]]</f>
        <v>0.84716516023007393</v>
      </c>
    </row>
    <row r="23" spans="1:8" x14ac:dyDescent="0.35">
      <c r="A23" t="s">
        <v>24</v>
      </c>
      <c r="B23" s="4">
        <v>247541000475</v>
      </c>
      <c r="C23" t="s">
        <v>72</v>
      </c>
      <c r="D23">
        <v>596</v>
      </c>
      <c r="E23">
        <v>577</v>
      </c>
      <c r="F23" s="4">
        <f>_xlfn.XLOOKUP(Tabla1[[#This Row],[DANE]],Hoja3!B:B,Hoja3!D:D)</f>
        <v>567</v>
      </c>
      <c r="G23">
        <f>Tabla1[[#This Row],[CUPOSOFERTADOS]]-F23</f>
        <v>29</v>
      </c>
      <c r="H23" s="1">
        <f>Tabla1[[#This Row],[MATRICULA 03-06-2025]]/Tabla1[[#This Row],[CUPOSOFERTADOS]]</f>
        <v>0.95134228187919467</v>
      </c>
    </row>
    <row r="24" spans="1:8" x14ac:dyDescent="0.35">
      <c r="A24" t="s">
        <v>59</v>
      </c>
      <c r="B24" s="4">
        <v>247268002052</v>
      </c>
      <c r="C24" t="s">
        <v>60</v>
      </c>
      <c r="D24">
        <v>1908</v>
      </c>
      <c r="E24">
        <v>1930</v>
      </c>
      <c r="F24" s="4">
        <f>_xlfn.XLOOKUP(Tabla1[[#This Row],[DANE]],Hoja3!B:B,Hoja3!D:D)</f>
        <v>1782</v>
      </c>
      <c r="G24">
        <f>Tabla1[[#This Row],[CUPOSOFERTADOS]]-F24</f>
        <v>126</v>
      </c>
      <c r="H24" s="1">
        <f>Tabla1[[#This Row],[MATRICULA 03-06-2025]]/Tabla1[[#This Row],[CUPOSOFERTADOS]]</f>
        <v>0.93396226415094341</v>
      </c>
    </row>
    <row r="25" spans="1:8" x14ac:dyDescent="0.35">
      <c r="A25" t="s">
        <v>41</v>
      </c>
      <c r="B25" s="4">
        <v>247189004228</v>
      </c>
      <c r="C25" t="s">
        <v>42</v>
      </c>
      <c r="D25">
        <v>1315</v>
      </c>
      <c r="E25">
        <v>1300</v>
      </c>
      <c r="F25" s="4">
        <f>_xlfn.XLOOKUP(Tabla1[[#This Row],[DANE]],Hoja3!B:B,Hoja3!D:D)</f>
        <v>1158</v>
      </c>
      <c r="G25">
        <f>Tabla1[[#This Row],[CUPOSOFERTADOS]]-F25</f>
        <v>157</v>
      </c>
      <c r="H25" s="1">
        <f>Tabla1[[#This Row],[MATRICULA 03-06-2025]]/Tabla1[[#This Row],[CUPOSOFERTADOS]]</f>
        <v>0.88060836501901141</v>
      </c>
    </row>
    <row r="26" spans="1:8" x14ac:dyDescent="0.35">
      <c r="A26" t="s">
        <v>15</v>
      </c>
      <c r="B26" s="4">
        <v>147798000081</v>
      </c>
      <c r="C26" t="s">
        <v>16</v>
      </c>
      <c r="D26">
        <v>918</v>
      </c>
      <c r="E26">
        <v>933</v>
      </c>
      <c r="F26" s="4">
        <f>_xlfn.XLOOKUP(Tabla1[[#This Row],[DANE]],Hoja3!B:B,Hoja3!D:D)</f>
        <v>881</v>
      </c>
      <c r="G26">
        <f>Tabla1[[#This Row],[CUPOSOFERTADOS]]-F26</f>
        <v>37</v>
      </c>
      <c r="H26" s="1">
        <f>Tabla1[[#This Row],[MATRICULA 03-06-2025]]/Tabla1[[#This Row],[CUPOSOFERTADOS]]</f>
        <v>0.95969498910675377</v>
      </c>
    </row>
    <row r="27" spans="1:8" x14ac:dyDescent="0.35">
      <c r="A27" t="s">
        <v>17</v>
      </c>
      <c r="B27" s="4">
        <v>247703000067</v>
      </c>
      <c r="C27" t="s">
        <v>56</v>
      </c>
      <c r="D27">
        <v>951</v>
      </c>
      <c r="E27">
        <v>908</v>
      </c>
      <c r="F27" s="4">
        <f>_xlfn.XLOOKUP(Tabla1[[#This Row],[DANE]],Hoja3!B:B,Hoja3!D:D)</f>
        <v>895</v>
      </c>
      <c r="G27">
        <f>Tabla1[[#This Row],[CUPOSOFERTADOS]]-F27</f>
        <v>56</v>
      </c>
      <c r="H27" s="1">
        <f>Tabla1[[#This Row],[MATRICULA 03-06-2025]]/Tabla1[[#This Row],[CUPOSOFERTADOS]]</f>
        <v>0.94111461619348058</v>
      </c>
    </row>
    <row r="28" spans="1:8" x14ac:dyDescent="0.35">
      <c r="A28" t="s">
        <v>26</v>
      </c>
      <c r="B28" s="4">
        <v>147245001232</v>
      </c>
      <c r="C28" t="s">
        <v>66</v>
      </c>
      <c r="D28">
        <v>2082</v>
      </c>
      <c r="E28">
        <v>2016</v>
      </c>
      <c r="F28" s="4">
        <f>_xlfn.XLOOKUP(Tabla1[[#This Row],[DANE]],Hoja3!B:B,Hoja3!D:D)</f>
        <v>1969</v>
      </c>
      <c r="G28">
        <f>Tabla1[[#This Row],[CUPOSOFERTADOS]]-F28</f>
        <v>113</v>
      </c>
      <c r="H28" s="1">
        <f>Tabla1[[#This Row],[MATRICULA 03-06-2025]]/Tabla1[[#This Row],[CUPOSOFERTADOS]]</f>
        <v>0.94572526416906821</v>
      </c>
    </row>
    <row r="29" spans="1:8" x14ac:dyDescent="0.35">
      <c r="A29" t="s">
        <v>26</v>
      </c>
      <c r="B29" s="4">
        <v>247245002021</v>
      </c>
      <c r="C29" t="s">
        <v>82</v>
      </c>
      <c r="D29">
        <v>443</v>
      </c>
      <c r="E29">
        <v>409</v>
      </c>
      <c r="F29" s="4">
        <f>_xlfn.XLOOKUP(Tabla1[[#This Row],[DANE]],Hoja3!B:B,Hoja3!D:D)</f>
        <v>383</v>
      </c>
      <c r="G29">
        <f>Tabla1[[#This Row],[CUPOSOFERTADOS]]-F29</f>
        <v>60</v>
      </c>
      <c r="H29" s="1">
        <f>Tabla1[[#This Row],[MATRICULA 03-06-2025]]/Tabla1[[#This Row],[CUPOSOFERTADOS]]</f>
        <v>0.86455981941309257</v>
      </c>
    </row>
    <row r="30" spans="1:8" x14ac:dyDescent="0.35">
      <c r="A30" t="s">
        <v>19</v>
      </c>
      <c r="B30" s="4">
        <v>347551000052</v>
      </c>
      <c r="C30" t="s">
        <v>58</v>
      </c>
      <c r="D30">
        <v>890</v>
      </c>
      <c r="E30">
        <v>870</v>
      </c>
      <c r="F30" s="4">
        <f>_xlfn.XLOOKUP(Tabla1[[#This Row],[DANE]],Hoja3!B:B,Hoja3!D:D)</f>
        <v>820</v>
      </c>
      <c r="G30">
        <f>Tabla1[[#This Row],[CUPOSOFERTADOS]]-F30</f>
        <v>70</v>
      </c>
      <c r="H30" s="1">
        <f>Tabla1[[#This Row],[MATRICULA 03-06-2025]]/Tabla1[[#This Row],[CUPOSOFERTADOS]]</f>
        <v>0.9213483146067416</v>
      </c>
    </row>
    <row r="31" spans="1:8" x14ac:dyDescent="0.35">
      <c r="A31" t="s">
        <v>37</v>
      </c>
      <c r="B31" s="4">
        <v>147170000014</v>
      </c>
      <c r="C31" t="s">
        <v>73</v>
      </c>
      <c r="D31">
        <v>1520</v>
      </c>
      <c r="E31">
        <v>1512</v>
      </c>
      <c r="F31" s="4">
        <f>_xlfn.XLOOKUP(Tabla1[[#This Row],[DANE]],Hoja3!B:B,Hoja3!D:D)</f>
        <v>1339</v>
      </c>
      <c r="G31">
        <f>Tabla1[[#This Row],[CUPOSOFERTADOS]]-F31</f>
        <v>181</v>
      </c>
      <c r="H31" s="1">
        <f>Tabla1[[#This Row],[MATRICULA 03-06-2025]]/Tabla1[[#This Row],[CUPOSOFERTADOS]]</f>
        <v>0.88092105263157894</v>
      </c>
    </row>
    <row r="32" spans="1:8" x14ac:dyDescent="0.35">
      <c r="A32" t="s">
        <v>75</v>
      </c>
      <c r="B32" s="4">
        <v>247288000200</v>
      </c>
      <c r="C32" t="s">
        <v>76</v>
      </c>
      <c r="D32">
        <v>1477</v>
      </c>
      <c r="E32">
        <v>1450</v>
      </c>
      <c r="F32" s="4">
        <f>_xlfn.XLOOKUP(Tabla1[[#This Row],[DANE]],Hoja3!B:B,Hoja3!D:D)</f>
        <v>1407</v>
      </c>
      <c r="G32">
        <f>Tabla1[[#This Row],[CUPOSOFERTADOS]]-F32</f>
        <v>70</v>
      </c>
      <c r="H32" s="1">
        <f>Tabla1[[#This Row],[MATRICULA 03-06-2025]]/Tabla1[[#This Row],[CUPOSOFERTADOS]]</f>
        <v>0.95260663507109</v>
      </c>
    </row>
    <row r="33" spans="1:8" x14ac:dyDescent="0.35">
      <c r="A33" t="s">
        <v>53</v>
      </c>
      <c r="B33" s="4">
        <v>247692000281</v>
      </c>
      <c r="C33" t="s">
        <v>85</v>
      </c>
      <c r="D33">
        <v>402</v>
      </c>
      <c r="E33">
        <v>396</v>
      </c>
      <c r="F33" s="4">
        <f>_xlfn.XLOOKUP(Tabla1[[#This Row],[DANE]],Hoja3!B:B,Hoja3!D:D)</f>
        <v>372</v>
      </c>
      <c r="G33">
        <f>Tabla1[[#This Row],[CUPOSOFERTADOS]]-F33</f>
        <v>30</v>
      </c>
      <c r="H33" s="1">
        <f>Tabla1[[#This Row],[MATRICULA 03-06-2025]]/Tabla1[[#This Row],[CUPOSOFERTADOS]]</f>
        <v>0.92537313432835822</v>
      </c>
    </row>
    <row r="34" spans="1:8" x14ac:dyDescent="0.35">
      <c r="A34" t="s">
        <v>46</v>
      </c>
      <c r="B34" s="4">
        <v>247053000032</v>
      </c>
      <c r="C34" t="s">
        <v>57</v>
      </c>
      <c r="D34">
        <v>1750</v>
      </c>
      <c r="E34">
        <v>1695</v>
      </c>
      <c r="F34" s="4">
        <f>_xlfn.XLOOKUP(Tabla1[[#This Row],[DANE]],Hoja3!B:B,Hoja3!D:D)</f>
        <v>1602</v>
      </c>
      <c r="G34">
        <f>Tabla1[[#This Row],[CUPOSOFERTADOS]]-F34</f>
        <v>148</v>
      </c>
      <c r="H34" s="1">
        <f>Tabla1[[#This Row],[MATRICULA 03-06-2025]]/Tabla1[[#This Row],[CUPOSOFERTADOS]]</f>
        <v>0.91542857142857148</v>
      </c>
    </row>
    <row r="35" spans="1:8" x14ac:dyDescent="0.35">
      <c r="A35" t="s">
        <v>26</v>
      </c>
      <c r="B35" s="4">
        <v>247245000184</v>
      </c>
      <c r="C35" t="s">
        <v>88</v>
      </c>
      <c r="D35">
        <v>305</v>
      </c>
      <c r="E35">
        <v>303</v>
      </c>
      <c r="F35" s="4">
        <f>_xlfn.XLOOKUP(Tabla1[[#This Row],[DANE]],Hoja3!B:B,Hoja3!D:D)</f>
        <v>277</v>
      </c>
      <c r="G35">
        <f>Tabla1[[#This Row],[CUPOSOFERTADOS]]-F35</f>
        <v>28</v>
      </c>
      <c r="H35" s="1">
        <f>Tabla1[[#This Row],[MATRICULA 03-06-2025]]/Tabla1[[#This Row],[CUPOSOFERTADOS]]</f>
        <v>0.90819672131147544</v>
      </c>
    </row>
    <row r="36" spans="1:8" x14ac:dyDescent="0.35">
      <c r="A36" t="s">
        <v>68</v>
      </c>
      <c r="B36" s="4">
        <v>247555000001</v>
      </c>
      <c r="C36" t="s">
        <v>81</v>
      </c>
      <c r="D36">
        <v>3561</v>
      </c>
      <c r="E36">
        <v>3489</v>
      </c>
      <c r="F36" s="4">
        <f>_xlfn.XLOOKUP(Tabla1[[#This Row],[DANE]],Hoja3!B:B,Hoja3!D:D)</f>
        <v>3256</v>
      </c>
      <c r="G36">
        <f>Tabla1[[#This Row],[CUPOSOFERTADOS]]-F36</f>
        <v>305</v>
      </c>
      <c r="H36" s="1">
        <f>Tabla1[[#This Row],[MATRICULA 03-06-2025]]/Tabla1[[#This Row],[CUPOSOFERTADOS]]</f>
        <v>0.91434990171300201</v>
      </c>
    </row>
    <row r="37" spans="1:8" x14ac:dyDescent="0.35">
      <c r="A37" t="s">
        <v>15</v>
      </c>
      <c r="B37" s="4">
        <v>447798000327</v>
      </c>
      <c r="C37" t="s">
        <v>61</v>
      </c>
      <c r="D37">
        <v>685</v>
      </c>
      <c r="E37">
        <v>577</v>
      </c>
      <c r="F37" s="4">
        <f>_xlfn.XLOOKUP(Tabla1[[#This Row],[DANE]],Hoja3!B:B,Hoja3!D:D)</f>
        <v>656</v>
      </c>
      <c r="G37">
        <f>Tabla1[[#This Row],[CUPOSOFERTADOS]]-F37</f>
        <v>29</v>
      </c>
      <c r="H37" s="1">
        <f>Tabla1[[#This Row],[MATRICULA 03-06-2025]]/Tabla1[[#This Row],[CUPOSOFERTADOS]]</f>
        <v>0.95766423357664232</v>
      </c>
    </row>
    <row r="38" spans="1:8" x14ac:dyDescent="0.35">
      <c r="A38" t="s">
        <v>19</v>
      </c>
      <c r="B38" s="4">
        <v>247551000392</v>
      </c>
      <c r="C38" t="s">
        <v>94</v>
      </c>
      <c r="D38">
        <v>1409</v>
      </c>
      <c r="E38">
        <v>1354</v>
      </c>
      <c r="F38" s="4">
        <f>_xlfn.XLOOKUP(Tabla1[[#This Row],[DANE]],Hoja3!B:B,Hoja3!D:D)</f>
        <v>1205</v>
      </c>
      <c r="G38">
        <f>Tabla1[[#This Row],[CUPOSOFERTADOS]]-F38</f>
        <v>204</v>
      </c>
      <c r="H38" s="1">
        <f>Tabla1[[#This Row],[MATRICULA 03-06-2025]]/Tabla1[[#This Row],[CUPOSOFERTADOS]]</f>
        <v>0.85521646557842446</v>
      </c>
    </row>
    <row r="39" spans="1:8" x14ac:dyDescent="0.35">
      <c r="A39" t="s">
        <v>41</v>
      </c>
      <c r="B39" s="4">
        <v>447189001279</v>
      </c>
      <c r="C39" t="s">
        <v>80</v>
      </c>
      <c r="D39">
        <v>2618</v>
      </c>
      <c r="E39">
        <v>2563</v>
      </c>
      <c r="F39" s="4">
        <f>_xlfn.XLOOKUP(Tabla1[[#This Row],[DANE]],Hoja3!B:B,Hoja3!D:D)</f>
        <v>2419</v>
      </c>
      <c r="G39">
        <f>Tabla1[[#This Row],[CUPOSOFERTADOS]]-F39</f>
        <v>199</v>
      </c>
      <c r="H39" s="1">
        <f>Tabla1[[#This Row],[MATRICULA 03-06-2025]]/Tabla1[[#This Row],[CUPOSOFERTADOS]]</f>
        <v>0.9239877769289534</v>
      </c>
    </row>
    <row r="40" spans="1:8" x14ac:dyDescent="0.35">
      <c r="A40" t="s">
        <v>70</v>
      </c>
      <c r="B40" s="4">
        <v>247707000673</v>
      </c>
      <c r="C40" t="s">
        <v>87</v>
      </c>
      <c r="D40">
        <v>692</v>
      </c>
      <c r="E40">
        <v>666</v>
      </c>
      <c r="F40" s="4">
        <f>_xlfn.XLOOKUP(Tabla1[[#This Row],[DANE]],Hoja3!B:B,Hoja3!D:D)</f>
        <v>619</v>
      </c>
      <c r="G40">
        <f>Tabla1[[#This Row],[CUPOSOFERTADOS]]-F40</f>
        <v>73</v>
      </c>
      <c r="H40" s="1">
        <f>Tabla1[[#This Row],[MATRICULA 03-06-2025]]/Tabla1[[#This Row],[CUPOSOFERTADOS]]</f>
        <v>0.8945086705202312</v>
      </c>
    </row>
    <row r="41" spans="1:8" x14ac:dyDescent="0.35">
      <c r="A41" t="s">
        <v>51</v>
      </c>
      <c r="B41" s="4">
        <v>247570000352</v>
      </c>
      <c r="C41" t="s">
        <v>95</v>
      </c>
      <c r="D41">
        <v>607</v>
      </c>
      <c r="E41">
        <v>587</v>
      </c>
      <c r="F41" s="4">
        <f>_xlfn.XLOOKUP(Tabla1[[#This Row],[DANE]],Hoja3!B:B,Hoja3!D:D)</f>
        <v>558</v>
      </c>
      <c r="G41">
        <f>Tabla1[[#This Row],[CUPOSOFERTADOS]]-F41</f>
        <v>49</v>
      </c>
      <c r="H41" s="1">
        <f>Tabla1[[#This Row],[MATRICULA 03-06-2025]]/Tabla1[[#This Row],[CUPOSOFERTADOS]]</f>
        <v>0.9192751235584844</v>
      </c>
    </row>
    <row r="42" spans="1:8" x14ac:dyDescent="0.35">
      <c r="A42" t="s">
        <v>46</v>
      </c>
      <c r="B42" s="4">
        <v>247053002213</v>
      </c>
      <c r="C42" t="s">
        <v>47</v>
      </c>
      <c r="D42">
        <v>611</v>
      </c>
      <c r="E42">
        <v>619</v>
      </c>
      <c r="F42" s="4">
        <f>_xlfn.XLOOKUP(Tabla1[[#This Row],[DANE]],Hoja3!B:B,Hoja3!D:D)</f>
        <v>640</v>
      </c>
      <c r="G42">
        <f>Tabla1[[#This Row],[CUPOSOFERTADOS]]-F42</f>
        <v>-29</v>
      </c>
      <c r="H42" s="1">
        <f>Tabla1[[#This Row],[MATRICULA 03-06-2025]]/Tabla1[[#This Row],[CUPOSOFERTADOS]]</f>
        <v>1.0474631751227497</v>
      </c>
    </row>
    <row r="43" spans="1:8" x14ac:dyDescent="0.35">
      <c r="A43" t="s">
        <v>26</v>
      </c>
      <c r="B43" s="4">
        <v>247245001903</v>
      </c>
      <c r="C43" t="s">
        <v>77</v>
      </c>
      <c r="D43">
        <v>316</v>
      </c>
      <c r="E43">
        <v>302</v>
      </c>
      <c r="F43" s="4">
        <f>_xlfn.XLOOKUP(Tabla1[[#This Row],[DANE]],Hoja3!B:B,Hoja3!D:D)</f>
        <v>282</v>
      </c>
      <c r="G43">
        <f>Tabla1[[#This Row],[CUPOSOFERTADOS]]-F43</f>
        <v>34</v>
      </c>
      <c r="H43" s="1">
        <f>Tabla1[[#This Row],[MATRICULA 03-06-2025]]/Tabla1[[#This Row],[CUPOSOFERTADOS]]</f>
        <v>0.89240506329113922</v>
      </c>
    </row>
    <row r="44" spans="1:8" x14ac:dyDescent="0.35">
      <c r="A44" t="s">
        <v>48</v>
      </c>
      <c r="B44" s="4">
        <v>247541000271</v>
      </c>
      <c r="C44" t="s">
        <v>84</v>
      </c>
      <c r="D44">
        <v>1316</v>
      </c>
      <c r="E44">
        <v>1255</v>
      </c>
      <c r="F44" s="4">
        <f>_xlfn.XLOOKUP(Tabla1[[#This Row],[DANE]],Hoja3!B:B,Hoja3!D:D)</f>
        <v>1172</v>
      </c>
      <c r="G44">
        <f>Tabla1[[#This Row],[CUPOSOFERTADOS]]-F44</f>
        <v>144</v>
      </c>
      <c r="H44" s="1">
        <f>Tabla1[[#This Row],[MATRICULA 03-06-2025]]/Tabla1[[#This Row],[CUPOSOFERTADOS]]</f>
        <v>0.89057750759878418</v>
      </c>
    </row>
    <row r="45" spans="1:8" x14ac:dyDescent="0.35">
      <c r="A45" t="s">
        <v>26</v>
      </c>
      <c r="B45" s="4">
        <v>247245000176</v>
      </c>
      <c r="C45" t="s">
        <v>89</v>
      </c>
      <c r="D45">
        <v>426</v>
      </c>
      <c r="E45">
        <v>424</v>
      </c>
      <c r="F45" s="4">
        <f>_xlfn.XLOOKUP(Tabla1[[#This Row],[DANE]],Hoja3!B:B,Hoja3!D:D)</f>
        <v>418</v>
      </c>
      <c r="G45">
        <f>Tabla1[[#This Row],[CUPOSOFERTADOS]]-F45</f>
        <v>8</v>
      </c>
      <c r="H45" s="1">
        <f>Tabla1[[#This Row],[MATRICULA 03-06-2025]]/Tabla1[[#This Row],[CUPOSOFERTADOS]]</f>
        <v>0.98122065727699526</v>
      </c>
    </row>
    <row r="46" spans="1:8" x14ac:dyDescent="0.35">
      <c r="A46" t="s">
        <v>62</v>
      </c>
      <c r="B46" s="4">
        <v>247555002471</v>
      </c>
      <c r="C46" t="s">
        <v>63</v>
      </c>
      <c r="D46">
        <v>1522</v>
      </c>
      <c r="E46">
        <v>1456</v>
      </c>
      <c r="F46" s="4">
        <f>_xlfn.XLOOKUP(Tabla1[[#This Row],[DANE]],Hoja3!B:B,Hoja3!D:D)</f>
        <v>1512</v>
      </c>
      <c r="G46">
        <f>Tabla1[[#This Row],[CUPOSOFERTADOS]]-F46</f>
        <v>10</v>
      </c>
      <c r="H46" s="1">
        <f>Tabla1[[#This Row],[MATRICULA 03-06-2025]]/Tabla1[[#This Row],[CUPOSOFERTADOS]]</f>
        <v>0.99342969776609724</v>
      </c>
    </row>
    <row r="47" spans="1:8" x14ac:dyDescent="0.35">
      <c r="A47" t="s">
        <v>15</v>
      </c>
      <c r="B47" s="4">
        <v>247798000051</v>
      </c>
      <c r="C47" t="s">
        <v>90</v>
      </c>
      <c r="D47">
        <v>317</v>
      </c>
      <c r="E47">
        <v>319</v>
      </c>
      <c r="F47" s="4">
        <f>_xlfn.XLOOKUP(Tabla1[[#This Row],[DANE]],Hoja3!B:B,Hoja3!D:D)</f>
        <v>299</v>
      </c>
      <c r="G47">
        <f>Tabla1[[#This Row],[CUPOSOFERTADOS]]-F47</f>
        <v>18</v>
      </c>
      <c r="H47" s="1">
        <f>Tabla1[[#This Row],[MATRICULA 03-06-2025]]/Tabla1[[#This Row],[CUPOSOFERTADOS]]</f>
        <v>0.94321766561514198</v>
      </c>
    </row>
    <row r="48" spans="1:8" x14ac:dyDescent="0.35">
      <c r="A48" t="s">
        <v>44</v>
      </c>
      <c r="B48" s="4">
        <v>147288000264</v>
      </c>
      <c r="C48" t="s">
        <v>99</v>
      </c>
      <c r="D48">
        <v>3039</v>
      </c>
      <c r="E48">
        <v>3021</v>
      </c>
      <c r="F48" s="4">
        <f>_xlfn.XLOOKUP(Tabla1[[#This Row],[DANE]],Hoja3!B:B,Hoja3!D:D)</f>
        <v>2832</v>
      </c>
      <c r="G48">
        <f>Tabla1[[#This Row],[CUPOSOFERTADOS]]-F48</f>
        <v>207</v>
      </c>
      <c r="H48" s="1">
        <f>Tabla1[[#This Row],[MATRICULA 03-06-2025]]/Tabla1[[#This Row],[CUPOSOFERTADOS]]</f>
        <v>0.93188548864758147</v>
      </c>
    </row>
    <row r="49" spans="1:8" x14ac:dyDescent="0.35">
      <c r="A49" t="s">
        <v>32</v>
      </c>
      <c r="B49" s="4">
        <v>247161000316</v>
      </c>
      <c r="C49" t="s">
        <v>74</v>
      </c>
      <c r="D49">
        <v>469</v>
      </c>
      <c r="E49">
        <v>462</v>
      </c>
      <c r="F49" s="4">
        <f>_xlfn.XLOOKUP(Tabla1[[#This Row],[DANE]],Hoja3!B:B,Hoja3!D:D)</f>
        <v>446</v>
      </c>
      <c r="G49">
        <f>Tabla1[[#This Row],[CUPOSOFERTADOS]]-F49</f>
        <v>23</v>
      </c>
      <c r="H49" s="1">
        <f>Tabla1[[#This Row],[MATRICULA 03-06-2025]]/Tabla1[[#This Row],[CUPOSOFERTADOS]]</f>
        <v>0.95095948827292109</v>
      </c>
    </row>
    <row r="50" spans="1:8" x14ac:dyDescent="0.35">
      <c r="A50" t="s">
        <v>19</v>
      </c>
      <c r="B50" s="4">
        <v>247551001178</v>
      </c>
      <c r="C50" t="s">
        <v>64</v>
      </c>
      <c r="D50">
        <v>470</v>
      </c>
      <c r="E50">
        <v>474</v>
      </c>
      <c r="F50" s="4">
        <f>_xlfn.XLOOKUP(Tabla1[[#This Row],[DANE]],Hoja3!B:B,Hoja3!D:D)</f>
        <v>451</v>
      </c>
      <c r="G50">
        <f>Tabla1[[#This Row],[CUPOSOFERTADOS]]-F50</f>
        <v>19</v>
      </c>
      <c r="H50" s="1">
        <f>Tabla1[[#This Row],[MATRICULA 03-06-2025]]/Tabla1[[#This Row],[CUPOSOFERTADOS]]</f>
        <v>0.95957446808510638</v>
      </c>
    </row>
    <row r="51" spans="1:8" x14ac:dyDescent="0.35">
      <c r="A51" t="s">
        <v>46</v>
      </c>
      <c r="B51" s="4">
        <v>147053000488</v>
      </c>
      <c r="C51" t="s">
        <v>124</v>
      </c>
      <c r="D51">
        <v>1683</v>
      </c>
      <c r="E51">
        <v>1622</v>
      </c>
      <c r="F51" s="4">
        <f>_xlfn.XLOOKUP(Tabla1[[#This Row],[DANE]],Hoja3!B:B,Hoja3!D:D)</f>
        <v>1547</v>
      </c>
      <c r="G51">
        <f>Tabla1[[#This Row],[CUPOSOFERTADOS]]-F51</f>
        <v>136</v>
      </c>
      <c r="H51" s="1">
        <f>Tabla1[[#This Row],[MATRICULA 03-06-2025]]/Tabla1[[#This Row],[CUPOSOFERTADOS]]</f>
        <v>0.91919191919191923</v>
      </c>
    </row>
    <row r="52" spans="1:8" x14ac:dyDescent="0.35">
      <c r="A52" t="s">
        <v>68</v>
      </c>
      <c r="B52" s="4">
        <v>147555000171</v>
      </c>
      <c r="C52" t="s">
        <v>69</v>
      </c>
      <c r="D52">
        <v>765</v>
      </c>
      <c r="E52">
        <v>724</v>
      </c>
      <c r="F52" s="4">
        <f>_xlfn.XLOOKUP(Tabla1[[#This Row],[DANE]],Hoja3!B:B,Hoja3!D:D)</f>
        <v>715</v>
      </c>
      <c r="G52">
        <f>Tabla1[[#This Row],[CUPOSOFERTADOS]]-F52</f>
        <v>50</v>
      </c>
      <c r="H52" s="1">
        <f>Tabla1[[#This Row],[MATRICULA 03-06-2025]]/Tabla1[[#This Row],[CUPOSOFERTADOS]]</f>
        <v>0.934640522875817</v>
      </c>
    </row>
    <row r="53" spans="1:8" x14ac:dyDescent="0.35">
      <c r="A53" t="s">
        <v>70</v>
      </c>
      <c r="B53" s="4">
        <v>247707000827</v>
      </c>
      <c r="C53" t="s">
        <v>71</v>
      </c>
      <c r="D53">
        <v>670</v>
      </c>
      <c r="E53">
        <v>674</v>
      </c>
      <c r="F53" s="4">
        <f>_xlfn.XLOOKUP(Tabla1[[#This Row],[DANE]],Hoja3!B:B,Hoja3!D:D)</f>
        <v>652</v>
      </c>
      <c r="G53">
        <f>Tabla1[[#This Row],[CUPOSOFERTADOS]]-F53</f>
        <v>18</v>
      </c>
      <c r="H53" s="1">
        <f>Tabla1[[#This Row],[MATRICULA 03-06-2025]]/Tabla1[[#This Row],[CUPOSOFERTADOS]]</f>
        <v>0.9731343283582089</v>
      </c>
    </row>
    <row r="54" spans="1:8" x14ac:dyDescent="0.35">
      <c r="A54" t="s">
        <v>28</v>
      </c>
      <c r="B54" s="4">
        <v>247707000347</v>
      </c>
      <c r="C54" t="s">
        <v>111</v>
      </c>
      <c r="D54">
        <v>315</v>
      </c>
      <c r="E54">
        <v>312</v>
      </c>
      <c r="F54" s="4">
        <f>_xlfn.XLOOKUP(Tabla1[[#This Row],[DANE]],Hoja3!B:B,Hoja3!D:D)</f>
        <v>293</v>
      </c>
      <c r="G54">
        <f>Tabla1[[#This Row],[CUPOSOFERTADOS]]-F54</f>
        <v>22</v>
      </c>
      <c r="H54" s="1">
        <f>Tabla1[[#This Row],[MATRICULA 03-06-2025]]/Tabla1[[#This Row],[CUPOSOFERTADOS]]</f>
        <v>0.93015873015873018</v>
      </c>
    </row>
    <row r="55" spans="1:8" x14ac:dyDescent="0.35">
      <c r="A55" t="s">
        <v>28</v>
      </c>
      <c r="B55" s="4">
        <v>247720000011</v>
      </c>
      <c r="C55" t="s">
        <v>105</v>
      </c>
      <c r="D55">
        <v>274</v>
      </c>
      <c r="E55">
        <v>266</v>
      </c>
      <c r="F55" s="4">
        <f>_xlfn.XLOOKUP(Tabla1[[#This Row],[DANE]],Hoja3!B:B,Hoja3!D:D)</f>
        <v>291</v>
      </c>
      <c r="G55">
        <f>Tabla1[[#This Row],[CUPOSOFERTADOS]]-F55</f>
        <v>-17</v>
      </c>
      <c r="H55" s="1">
        <f>Tabla1[[#This Row],[MATRICULA 03-06-2025]]/Tabla1[[#This Row],[CUPOSOFERTADOS]]</f>
        <v>1.062043795620438</v>
      </c>
    </row>
    <row r="56" spans="1:8" x14ac:dyDescent="0.35">
      <c r="A56" t="s">
        <v>75</v>
      </c>
      <c r="B56" s="4">
        <v>247288000595</v>
      </c>
      <c r="C56" t="s">
        <v>102</v>
      </c>
      <c r="D56">
        <v>1045</v>
      </c>
      <c r="E56">
        <v>1043</v>
      </c>
      <c r="F56" s="4">
        <f>_xlfn.XLOOKUP(Tabla1[[#This Row],[DANE]],Hoja3!B:B,Hoja3!D:D)</f>
        <v>969</v>
      </c>
      <c r="G56">
        <f>Tabla1[[#This Row],[CUPOSOFERTADOS]]-F56</f>
        <v>76</v>
      </c>
      <c r="H56" s="1">
        <f>Tabla1[[#This Row],[MATRICULA 03-06-2025]]/Tabla1[[#This Row],[CUPOSOFERTADOS]]</f>
        <v>0.92727272727272725</v>
      </c>
    </row>
    <row r="57" spans="1:8" x14ac:dyDescent="0.35">
      <c r="A57" t="s">
        <v>7</v>
      </c>
      <c r="B57" s="4">
        <v>247258000370</v>
      </c>
      <c r="C57" t="s">
        <v>65</v>
      </c>
      <c r="D57">
        <v>1126</v>
      </c>
      <c r="E57">
        <v>1103</v>
      </c>
      <c r="F57" s="4">
        <f>_xlfn.XLOOKUP(Tabla1[[#This Row],[DANE]],Hoja3!B:B,Hoja3!D:D)</f>
        <v>1051</v>
      </c>
      <c r="G57">
        <f>Tabla1[[#This Row],[CUPOSOFERTADOS]]-F57</f>
        <v>75</v>
      </c>
      <c r="H57" s="1">
        <f>Tabla1[[#This Row],[MATRICULA 03-06-2025]]/Tabla1[[#This Row],[CUPOSOFERTADOS]]</f>
        <v>0.93339253996447602</v>
      </c>
    </row>
    <row r="58" spans="1:8" x14ac:dyDescent="0.35">
      <c r="A58" t="s">
        <v>17</v>
      </c>
      <c r="B58" s="4">
        <v>447703000180</v>
      </c>
      <c r="C58" t="s">
        <v>18</v>
      </c>
      <c r="D58">
        <v>747</v>
      </c>
      <c r="E58">
        <v>746</v>
      </c>
      <c r="F58" s="4">
        <f>_xlfn.XLOOKUP(Tabla1[[#This Row],[DANE]],Hoja3!B:B,Hoja3!D:D)</f>
        <v>685</v>
      </c>
      <c r="G58">
        <f>Tabla1[[#This Row],[CUPOSOFERTADOS]]-F58</f>
        <v>62</v>
      </c>
      <c r="H58" s="1">
        <f>Tabla1[[#This Row],[MATRICULA 03-06-2025]]/Tabla1[[#This Row],[CUPOSOFERTADOS]]</f>
        <v>0.91700133868808564</v>
      </c>
    </row>
    <row r="59" spans="1:8" x14ac:dyDescent="0.35">
      <c r="A59" t="s">
        <v>37</v>
      </c>
      <c r="B59" s="4">
        <v>147170000022</v>
      </c>
      <c r="C59" t="s">
        <v>55</v>
      </c>
      <c r="D59">
        <v>2247</v>
      </c>
      <c r="E59">
        <v>2240</v>
      </c>
      <c r="F59" s="4">
        <f>_xlfn.XLOOKUP(Tabla1[[#This Row],[DANE]],Hoja3!B:B,Hoja3!D:D)</f>
        <v>2180</v>
      </c>
      <c r="G59">
        <f>Tabla1[[#This Row],[CUPOSOFERTADOS]]-F59</f>
        <v>67</v>
      </c>
      <c r="H59" s="1">
        <f>Tabla1[[#This Row],[MATRICULA 03-06-2025]]/Tabla1[[#This Row],[CUPOSOFERTADOS]]</f>
        <v>0.97018246550956833</v>
      </c>
    </row>
    <row r="60" spans="1:8" x14ac:dyDescent="0.35">
      <c r="A60" t="s">
        <v>26</v>
      </c>
      <c r="B60" s="4">
        <v>247245000419</v>
      </c>
      <c r="C60" t="s">
        <v>97</v>
      </c>
      <c r="D60">
        <v>494</v>
      </c>
      <c r="E60">
        <v>444</v>
      </c>
      <c r="F60" s="4">
        <f>_xlfn.XLOOKUP(Tabla1[[#This Row],[DANE]],Hoja3!B:B,Hoja3!D:D)</f>
        <v>463</v>
      </c>
      <c r="G60">
        <f>Tabla1[[#This Row],[CUPOSOFERTADOS]]-F60</f>
        <v>31</v>
      </c>
      <c r="H60" s="1">
        <f>Tabla1[[#This Row],[MATRICULA 03-06-2025]]/Tabla1[[#This Row],[CUPOSOFERTADOS]]</f>
        <v>0.93724696356275305</v>
      </c>
    </row>
    <row r="61" spans="1:8" x14ac:dyDescent="0.35">
      <c r="A61" t="s">
        <v>13</v>
      </c>
      <c r="B61" s="4">
        <v>147707001616</v>
      </c>
      <c r="C61" t="s">
        <v>79</v>
      </c>
      <c r="D61">
        <v>627</v>
      </c>
      <c r="E61">
        <v>613</v>
      </c>
      <c r="F61" s="4">
        <f>_xlfn.XLOOKUP(Tabla1[[#This Row],[DANE]],Hoja3!B:B,Hoja3!D:D)</f>
        <v>583</v>
      </c>
      <c r="G61">
        <f>Tabla1[[#This Row],[CUPOSOFERTADOS]]-F61</f>
        <v>44</v>
      </c>
      <c r="H61" s="1">
        <f>Tabla1[[#This Row],[MATRICULA 03-06-2025]]/Tabla1[[#This Row],[CUPOSOFERTADOS]]</f>
        <v>0.92982456140350878</v>
      </c>
    </row>
    <row r="62" spans="1:8" x14ac:dyDescent="0.35">
      <c r="A62" t="s">
        <v>39</v>
      </c>
      <c r="B62" s="4">
        <v>247318000111</v>
      </c>
      <c r="C62" t="s">
        <v>104</v>
      </c>
      <c r="D62">
        <v>468</v>
      </c>
      <c r="E62">
        <v>450</v>
      </c>
      <c r="F62" s="4">
        <f>_xlfn.XLOOKUP(Tabla1[[#This Row],[DANE]],Hoja3!B:B,Hoja3!D:D)</f>
        <v>420</v>
      </c>
      <c r="G62">
        <f>Tabla1[[#This Row],[CUPOSOFERTADOS]]-F62</f>
        <v>48</v>
      </c>
      <c r="H62" s="1">
        <f>Tabla1[[#This Row],[MATRICULA 03-06-2025]]/Tabla1[[#This Row],[CUPOSOFERTADOS]]</f>
        <v>0.89743589743589747</v>
      </c>
    </row>
    <row r="63" spans="1:8" x14ac:dyDescent="0.35">
      <c r="A63" t="s">
        <v>39</v>
      </c>
      <c r="B63" s="4">
        <v>247318000528</v>
      </c>
      <c r="C63" t="s">
        <v>101</v>
      </c>
      <c r="D63">
        <v>434</v>
      </c>
      <c r="E63">
        <v>448</v>
      </c>
      <c r="F63" s="4">
        <f>_xlfn.XLOOKUP(Tabla1[[#This Row],[DANE]],Hoja3!B:B,Hoja3!D:D)</f>
        <v>402</v>
      </c>
      <c r="G63">
        <f>Tabla1[[#This Row],[CUPOSOFERTADOS]]-F63</f>
        <v>32</v>
      </c>
      <c r="H63" s="1">
        <f>Tabla1[[#This Row],[MATRICULA 03-06-2025]]/Tabla1[[#This Row],[CUPOSOFERTADOS]]</f>
        <v>0.92626728110599077</v>
      </c>
    </row>
    <row r="64" spans="1:8" x14ac:dyDescent="0.35">
      <c r="A64" t="s">
        <v>19</v>
      </c>
      <c r="B64" s="4">
        <v>247551001003</v>
      </c>
      <c r="C64" t="s">
        <v>92</v>
      </c>
      <c r="D64">
        <v>1172</v>
      </c>
      <c r="E64">
        <v>1119</v>
      </c>
      <c r="F64" s="4">
        <f>_xlfn.XLOOKUP(Tabla1[[#This Row],[DANE]],Hoja3!B:B,Hoja3!D:D)</f>
        <v>1012</v>
      </c>
      <c r="G64">
        <f>Tabla1[[#This Row],[CUPOSOFERTADOS]]-F64</f>
        <v>160</v>
      </c>
      <c r="H64" s="1">
        <f>Tabla1[[#This Row],[MATRICULA 03-06-2025]]/Tabla1[[#This Row],[CUPOSOFERTADOS]]</f>
        <v>0.86348122866894195</v>
      </c>
    </row>
    <row r="65" spans="1:8" x14ac:dyDescent="0.35">
      <c r="A65" t="s">
        <v>28</v>
      </c>
      <c r="B65" s="4">
        <v>247707000908</v>
      </c>
      <c r="C65" t="s">
        <v>78</v>
      </c>
      <c r="D65">
        <v>200</v>
      </c>
      <c r="E65">
        <v>197</v>
      </c>
      <c r="F65" s="4">
        <f>_xlfn.XLOOKUP(Tabla1[[#This Row],[DANE]],Hoja3!B:B,Hoja3!D:D)</f>
        <v>173</v>
      </c>
      <c r="G65">
        <f>Tabla1[[#This Row],[CUPOSOFERTADOS]]-F65</f>
        <v>27</v>
      </c>
      <c r="H65" s="1">
        <f>Tabla1[[#This Row],[MATRICULA 03-06-2025]]/Tabla1[[#This Row],[CUPOSOFERTADOS]]</f>
        <v>0.86499999999999999</v>
      </c>
    </row>
    <row r="66" spans="1:8" x14ac:dyDescent="0.35">
      <c r="A66" t="s">
        <v>30</v>
      </c>
      <c r="B66" s="4">
        <v>147605000151</v>
      </c>
      <c r="C66" t="s">
        <v>106</v>
      </c>
      <c r="D66">
        <v>1130</v>
      </c>
      <c r="E66">
        <v>1092</v>
      </c>
      <c r="F66" s="4">
        <f>_xlfn.XLOOKUP(Tabla1[[#This Row],[DANE]],Hoja3!B:B,Hoja3!D:D)</f>
        <v>1031</v>
      </c>
      <c r="G66">
        <f>Tabla1[[#This Row],[CUPOSOFERTADOS]]-F66</f>
        <v>99</v>
      </c>
      <c r="H66" s="1">
        <f>Tabla1[[#This Row],[MATRICULA 03-06-2025]]/Tabla1[[#This Row],[CUPOSOFERTADOS]]</f>
        <v>0.9123893805309734</v>
      </c>
    </row>
    <row r="67" spans="1:8" x14ac:dyDescent="0.35">
      <c r="A67" t="s">
        <v>17</v>
      </c>
      <c r="B67" s="4">
        <v>247703000130</v>
      </c>
      <c r="C67" t="s">
        <v>113</v>
      </c>
      <c r="D67">
        <v>405</v>
      </c>
      <c r="E67">
        <v>393</v>
      </c>
      <c r="F67" s="4">
        <f>_xlfn.XLOOKUP(Tabla1[[#This Row],[DANE]],Hoja3!B:B,Hoja3!D:D)</f>
        <v>369</v>
      </c>
      <c r="G67">
        <f>Tabla1[[#This Row],[CUPOSOFERTADOS]]-F67</f>
        <v>36</v>
      </c>
      <c r="H67" s="1">
        <f>Tabla1[[#This Row],[MATRICULA 03-06-2025]]/Tabla1[[#This Row],[CUPOSOFERTADOS]]</f>
        <v>0.91111111111111109</v>
      </c>
    </row>
    <row r="68" spans="1:8" x14ac:dyDescent="0.35">
      <c r="A68" t="s">
        <v>13</v>
      </c>
      <c r="B68" s="4">
        <v>247707000002</v>
      </c>
      <c r="C68" t="s">
        <v>107</v>
      </c>
      <c r="D68">
        <v>505</v>
      </c>
      <c r="E68">
        <v>547</v>
      </c>
      <c r="F68" s="4">
        <f>_xlfn.XLOOKUP(Tabla1[[#This Row],[DANE]],Hoja3!B:B,Hoja3!D:D)</f>
        <v>492</v>
      </c>
      <c r="G68">
        <f>Tabla1[[#This Row],[CUPOSOFERTADOS]]-F68</f>
        <v>13</v>
      </c>
      <c r="H68" s="1">
        <f>Tabla1[[#This Row],[MATRICULA 03-06-2025]]/Tabla1[[#This Row],[CUPOSOFERTADOS]]</f>
        <v>0.97425742574257423</v>
      </c>
    </row>
    <row r="69" spans="1:8" x14ac:dyDescent="0.35">
      <c r="A69" t="s">
        <v>39</v>
      </c>
      <c r="B69" s="4">
        <v>147318000019</v>
      </c>
      <c r="C69" t="s">
        <v>29</v>
      </c>
      <c r="D69">
        <v>1199</v>
      </c>
      <c r="E69">
        <v>1164</v>
      </c>
      <c r="F69" s="4">
        <f>_xlfn.XLOOKUP(Tabla1[[#This Row],[DANE]],Hoja3!B:B,Hoja3!D:D)</f>
        <v>1104</v>
      </c>
      <c r="G69">
        <f>Tabla1[[#This Row],[CUPOSOFERTADOS]]-F69</f>
        <v>95</v>
      </c>
      <c r="H69" s="1">
        <f>Tabla1[[#This Row],[MATRICULA 03-06-2025]]/Tabla1[[#This Row],[CUPOSOFERTADOS]]</f>
        <v>0.92076730608840696</v>
      </c>
    </row>
    <row r="70" spans="1:8" x14ac:dyDescent="0.35">
      <c r="A70" t="s">
        <v>44</v>
      </c>
      <c r="B70" s="4">
        <v>147288000833</v>
      </c>
      <c r="C70" t="s">
        <v>103</v>
      </c>
      <c r="D70">
        <v>2222</v>
      </c>
      <c r="E70">
        <v>2241</v>
      </c>
      <c r="F70" s="4">
        <f>_xlfn.XLOOKUP(Tabla1[[#This Row],[DANE]],Hoja3!B:B,Hoja3!D:D)</f>
        <v>1998</v>
      </c>
      <c r="G70">
        <f>Tabla1[[#This Row],[CUPOSOFERTADOS]]-F70</f>
        <v>224</v>
      </c>
      <c r="H70" s="1">
        <f>Tabla1[[#This Row],[MATRICULA 03-06-2025]]/Tabla1[[#This Row],[CUPOSOFERTADOS]]</f>
        <v>0.89918991899189915</v>
      </c>
    </row>
    <row r="71" spans="1:8" x14ac:dyDescent="0.35">
      <c r="A71" t="s">
        <v>41</v>
      </c>
      <c r="B71" s="4">
        <v>247189041948</v>
      </c>
      <c r="C71" t="s">
        <v>109</v>
      </c>
      <c r="D71">
        <v>516</v>
      </c>
      <c r="E71">
        <v>501</v>
      </c>
      <c r="F71" s="4">
        <f>_xlfn.XLOOKUP(Tabla1[[#This Row],[DANE]],Hoja3!B:B,Hoja3!D:D)</f>
        <v>495</v>
      </c>
      <c r="G71">
        <f>Tabla1[[#This Row],[CUPOSOFERTADOS]]-F71</f>
        <v>21</v>
      </c>
      <c r="H71" s="1">
        <f>Tabla1[[#This Row],[MATRICULA 03-06-2025]]/Tabla1[[#This Row],[CUPOSOFERTADOS]]</f>
        <v>0.95930232558139539</v>
      </c>
    </row>
    <row r="72" spans="1:8" x14ac:dyDescent="0.35">
      <c r="A72" t="s">
        <v>17</v>
      </c>
      <c r="B72" s="4">
        <v>247703000148</v>
      </c>
      <c r="C72" t="s">
        <v>120</v>
      </c>
      <c r="D72">
        <v>530</v>
      </c>
      <c r="E72">
        <v>529</v>
      </c>
      <c r="F72" s="4">
        <f>_xlfn.XLOOKUP(Tabla1[[#This Row],[DANE]],Hoja3!B:B,Hoja3!D:D)</f>
        <v>512</v>
      </c>
      <c r="G72">
        <f>Tabla1[[#This Row],[CUPOSOFERTADOS]]-F72</f>
        <v>18</v>
      </c>
      <c r="H72" s="1">
        <f>Tabla1[[#This Row],[MATRICULA 03-06-2025]]/Tabla1[[#This Row],[CUPOSOFERTADOS]]</f>
        <v>0.96603773584905661</v>
      </c>
    </row>
    <row r="73" spans="1:8" x14ac:dyDescent="0.35">
      <c r="A73" t="s">
        <v>26</v>
      </c>
      <c r="B73" s="4">
        <v>247245001857</v>
      </c>
      <c r="C73" t="s">
        <v>133</v>
      </c>
      <c r="D73">
        <v>649</v>
      </c>
      <c r="E73">
        <v>617</v>
      </c>
      <c r="F73" s="4">
        <f>_xlfn.XLOOKUP(Tabla1[[#This Row],[DANE]],Hoja3!B:B,Hoja3!D:D)</f>
        <v>636</v>
      </c>
      <c r="G73">
        <f>Tabla1[[#This Row],[CUPOSOFERTADOS]]-F73</f>
        <v>13</v>
      </c>
      <c r="H73" s="1">
        <f>Tabla1[[#This Row],[MATRICULA 03-06-2025]]/Tabla1[[#This Row],[CUPOSOFERTADOS]]</f>
        <v>0.97996918335901384</v>
      </c>
    </row>
    <row r="74" spans="1:8" x14ac:dyDescent="0.35">
      <c r="A74" t="s">
        <v>75</v>
      </c>
      <c r="B74" s="4">
        <v>247288000641</v>
      </c>
      <c r="C74" t="s">
        <v>132</v>
      </c>
      <c r="D74">
        <v>1332</v>
      </c>
      <c r="E74">
        <v>1283</v>
      </c>
      <c r="F74" s="4">
        <f>_xlfn.XLOOKUP(Tabla1[[#This Row],[DANE]],Hoja3!B:B,Hoja3!D:D)</f>
        <v>1217</v>
      </c>
      <c r="G74">
        <f>Tabla1[[#This Row],[CUPOSOFERTADOS]]-F74</f>
        <v>115</v>
      </c>
      <c r="H74" s="1">
        <f>Tabla1[[#This Row],[MATRICULA 03-06-2025]]/Tabla1[[#This Row],[CUPOSOFERTADOS]]</f>
        <v>0.91366366366366369</v>
      </c>
    </row>
    <row r="75" spans="1:8" x14ac:dyDescent="0.35">
      <c r="A75" t="s">
        <v>32</v>
      </c>
      <c r="B75" s="4">
        <v>247161000197</v>
      </c>
      <c r="C75" t="s">
        <v>118</v>
      </c>
      <c r="D75">
        <v>898</v>
      </c>
      <c r="E75">
        <v>870</v>
      </c>
      <c r="F75" s="4">
        <f>_xlfn.XLOOKUP(Tabla1[[#This Row],[DANE]],Hoja3!B:B,Hoja3!D:D)</f>
        <v>789</v>
      </c>
      <c r="G75">
        <f>Tabla1[[#This Row],[CUPOSOFERTADOS]]-F75</f>
        <v>109</v>
      </c>
      <c r="H75" s="1">
        <f>Tabla1[[#This Row],[MATRICULA 03-06-2025]]/Tabla1[[#This Row],[CUPOSOFERTADOS]]</f>
        <v>0.87861915367483301</v>
      </c>
    </row>
    <row r="76" spans="1:8" x14ac:dyDescent="0.35">
      <c r="A76" t="s">
        <v>41</v>
      </c>
      <c r="B76" s="4">
        <v>247189004546</v>
      </c>
      <c r="C76" t="s">
        <v>112</v>
      </c>
      <c r="D76">
        <v>613</v>
      </c>
      <c r="E76">
        <v>610</v>
      </c>
      <c r="F76" s="4">
        <f>_xlfn.XLOOKUP(Tabla1[[#This Row],[DANE]],Hoja3!B:B,Hoja3!D:D)</f>
        <v>625</v>
      </c>
      <c r="G76">
        <f>Tabla1[[#This Row],[CUPOSOFERTADOS]]-F76</f>
        <v>-12</v>
      </c>
      <c r="H76" s="1">
        <f>Tabla1[[#This Row],[MATRICULA 03-06-2025]]/Tabla1[[#This Row],[CUPOSOFERTADOS]]</f>
        <v>1.0195758564437194</v>
      </c>
    </row>
    <row r="77" spans="1:8" x14ac:dyDescent="0.35">
      <c r="A77" t="s">
        <v>68</v>
      </c>
      <c r="B77" s="4">
        <v>147555000295</v>
      </c>
      <c r="C77" t="s">
        <v>98</v>
      </c>
      <c r="D77">
        <v>3462</v>
      </c>
      <c r="E77">
        <v>3450</v>
      </c>
      <c r="F77" s="4">
        <f>_xlfn.XLOOKUP(Tabla1[[#This Row],[DANE]],Hoja3!B:B,Hoja3!D:D)</f>
        <v>3346</v>
      </c>
      <c r="G77">
        <f>Tabla1[[#This Row],[CUPOSOFERTADOS]]-F77</f>
        <v>116</v>
      </c>
      <c r="H77" s="1">
        <f>Tabla1[[#This Row],[MATRICULA 03-06-2025]]/Tabla1[[#This Row],[CUPOSOFERTADOS]]</f>
        <v>0.96649335644136336</v>
      </c>
    </row>
    <row r="78" spans="1:8" x14ac:dyDescent="0.35">
      <c r="A78" t="s">
        <v>70</v>
      </c>
      <c r="B78" s="4">
        <v>147707001039</v>
      </c>
      <c r="C78" t="s">
        <v>16</v>
      </c>
      <c r="D78">
        <v>975</v>
      </c>
      <c r="E78">
        <v>966</v>
      </c>
      <c r="F78" s="4">
        <f>_xlfn.XLOOKUP(Tabla1[[#This Row],[DANE]],Hoja3!B:B,Hoja3!D:D)</f>
        <v>903</v>
      </c>
      <c r="G78">
        <f>Tabla1[[#This Row],[CUPOSOFERTADOS]]-F78</f>
        <v>72</v>
      </c>
      <c r="H78" s="1">
        <f>Tabla1[[#This Row],[MATRICULA 03-06-2025]]/Tabla1[[#This Row],[CUPOSOFERTADOS]]</f>
        <v>0.92615384615384611</v>
      </c>
    </row>
    <row r="79" spans="1:8" x14ac:dyDescent="0.35">
      <c r="A79" t="s">
        <v>44</v>
      </c>
      <c r="B79" s="4">
        <v>247288000013</v>
      </c>
      <c r="C79" t="s">
        <v>123</v>
      </c>
      <c r="D79">
        <v>1081</v>
      </c>
      <c r="E79">
        <v>1017</v>
      </c>
      <c r="F79" s="4">
        <f>_xlfn.XLOOKUP(Tabla1[[#This Row],[DANE]],Hoja3!B:B,Hoja3!D:D)</f>
        <v>990</v>
      </c>
      <c r="G79">
        <f>Tabla1[[#This Row],[CUPOSOFERTADOS]]-F79</f>
        <v>91</v>
      </c>
      <c r="H79" s="1">
        <f>Tabla1[[#This Row],[MATRICULA 03-06-2025]]/Tabla1[[#This Row],[CUPOSOFERTADOS]]</f>
        <v>0.91581868640148012</v>
      </c>
    </row>
    <row r="80" spans="1:8" x14ac:dyDescent="0.35">
      <c r="A80" t="s">
        <v>39</v>
      </c>
      <c r="B80" s="4">
        <v>247318000234</v>
      </c>
      <c r="C80" t="s">
        <v>121</v>
      </c>
      <c r="D80">
        <v>828</v>
      </c>
      <c r="E80">
        <v>793</v>
      </c>
      <c r="F80" s="4">
        <f>_xlfn.XLOOKUP(Tabla1[[#This Row],[DANE]],Hoja3!B:B,Hoja3!D:D)</f>
        <v>776</v>
      </c>
      <c r="G80">
        <f>Tabla1[[#This Row],[CUPOSOFERTADOS]]-F80</f>
        <v>52</v>
      </c>
      <c r="H80" s="1">
        <f>Tabla1[[#This Row],[MATRICULA 03-06-2025]]/Tabla1[[#This Row],[CUPOSOFERTADOS]]</f>
        <v>0.9371980676328503</v>
      </c>
    </row>
    <row r="81" spans="1:8" x14ac:dyDescent="0.35">
      <c r="A81" t="s">
        <v>19</v>
      </c>
      <c r="B81" s="4">
        <v>147551000410</v>
      </c>
      <c r="C81" t="s">
        <v>115</v>
      </c>
      <c r="D81">
        <v>1279</v>
      </c>
      <c r="E81">
        <v>1296</v>
      </c>
      <c r="F81" s="4">
        <f>_xlfn.XLOOKUP(Tabla1[[#This Row],[DANE]],Hoja3!B:B,Hoja3!D:D)</f>
        <v>1204</v>
      </c>
      <c r="G81">
        <f>Tabla1[[#This Row],[CUPOSOFERTADOS]]-F81</f>
        <v>75</v>
      </c>
      <c r="H81" s="1">
        <f>Tabla1[[#This Row],[MATRICULA 03-06-2025]]/Tabla1[[#This Row],[CUPOSOFERTADOS]]</f>
        <v>0.94136043784206413</v>
      </c>
    </row>
    <row r="82" spans="1:8" x14ac:dyDescent="0.35">
      <c r="A82" t="s">
        <v>44</v>
      </c>
      <c r="B82" s="4">
        <v>147288000141</v>
      </c>
      <c r="C82" t="s">
        <v>119</v>
      </c>
      <c r="D82">
        <v>3374</v>
      </c>
      <c r="E82">
        <v>3227</v>
      </c>
      <c r="F82" s="4">
        <f>_xlfn.XLOOKUP(Tabla1[[#This Row],[DANE]],Hoja3!B:B,Hoja3!D:D)</f>
        <v>3191</v>
      </c>
      <c r="G82">
        <f>Tabla1[[#This Row],[CUPOSOFERTADOS]]-F82</f>
        <v>183</v>
      </c>
      <c r="H82" s="1">
        <f>Tabla1[[#This Row],[MATRICULA 03-06-2025]]/Tabla1[[#This Row],[CUPOSOFERTADOS]]</f>
        <v>0.94576170717249552</v>
      </c>
    </row>
    <row r="83" spans="1:8" x14ac:dyDescent="0.35">
      <c r="A83" t="s">
        <v>53</v>
      </c>
      <c r="B83" s="4">
        <v>247692000507</v>
      </c>
      <c r="C83" t="s">
        <v>108</v>
      </c>
      <c r="D83">
        <v>627</v>
      </c>
      <c r="E83">
        <v>629</v>
      </c>
      <c r="F83" s="4">
        <f>_xlfn.XLOOKUP(Tabla1[[#This Row],[DANE]],Hoja3!B:B,Hoja3!D:D)</f>
        <v>595</v>
      </c>
      <c r="G83">
        <f>Tabla1[[#This Row],[CUPOSOFERTADOS]]-F83</f>
        <v>32</v>
      </c>
      <c r="H83" s="1">
        <f>Tabla1[[#This Row],[MATRICULA 03-06-2025]]/Tabla1[[#This Row],[CUPOSOFERTADOS]]</f>
        <v>0.94896331738437001</v>
      </c>
    </row>
    <row r="84" spans="1:8" x14ac:dyDescent="0.35">
      <c r="A84" t="s">
        <v>19</v>
      </c>
      <c r="B84" s="4">
        <v>147551000011</v>
      </c>
      <c r="C84" t="s">
        <v>105</v>
      </c>
      <c r="D84">
        <v>1670</v>
      </c>
      <c r="E84">
        <v>1563</v>
      </c>
      <c r="F84" s="4">
        <f>_xlfn.XLOOKUP(Tabla1[[#This Row],[DANE]],Hoja3!B:B,Hoja3!D:D)</f>
        <v>1542</v>
      </c>
      <c r="G84">
        <f>Tabla1[[#This Row],[CUPOSOFERTADOS]]-F84</f>
        <v>128</v>
      </c>
      <c r="H84" s="1">
        <f>Tabla1[[#This Row],[MATRICULA 03-06-2025]]/Tabla1[[#This Row],[CUPOSOFERTADOS]]</f>
        <v>0.92335329341317363</v>
      </c>
    </row>
    <row r="85" spans="1:8" x14ac:dyDescent="0.35">
      <c r="A85" t="s">
        <v>41</v>
      </c>
      <c r="B85" s="4">
        <v>247189001911</v>
      </c>
      <c r="C85" t="s">
        <v>110</v>
      </c>
      <c r="D85">
        <v>2858</v>
      </c>
      <c r="E85">
        <v>2760</v>
      </c>
      <c r="F85" s="4">
        <f>_xlfn.XLOOKUP(Tabla1[[#This Row],[DANE]],Hoja3!B:B,Hoja3!D:D)</f>
        <v>2611</v>
      </c>
      <c r="G85">
        <f>Tabla1[[#This Row],[CUPOSOFERTADOS]]-F85</f>
        <v>247</v>
      </c>
      <c r="H85" s="1">
        <f>Tabla1[[#This Row],[MATRICULA 03-06-2025]]/Tabla1[[#This Row],[CUPOSOFERTADOS]]</f>
        <v>0.91357592722183345</v>
      </c>
    </row>
    <row r="86" spans="1:8" x14ac:dyDescent="0.35">
      <c r="A86" t="s">
        <v>21</v>
      </c>
      <c r="B86" s="4">
        <v>347058000426</v>
      </c>
      <c r="C86" t="s">
        <v>83</v>
      </c>
      <c r="D86">
        <v>2722</v>
      </c>
      <c r="E86">
        <v>2697</v>
      </c>
      <c r="F86" s="4">
        <f>_xlfn.XLOOKUP(Tabla1[[#This Row],[DANE]],Hoja3!B:B,Hoja3!D:D)</f>
        <v>2612</v>
      </c>
      <c r="G86">
        <f>Tabla1[[#This Row],[CUPOSOFERTADOS]]-F86</f>
        <v>110</v>
      </c>
      <c r="H86" s="1">
        <f>Tabla1[[#This Row],[MATRICULA 03-06-2025]]/Tabla1[[#This Row],[CUPOSOFERTADOS]]</f>
        <v>0.95958853783982367</v>
      </c>
    </row>
    <row r="87" spans="1:8" x14ac:dyDescent="0.35">
      <c r="A87" t="s">
        <v>41</v>
      </c>
      <c r="B87" s="4">
        <v>447189002097</v>
      </c>
      <c r="C87" t="s">
        <v>93</v>
      </c>
      <c r="D87">
        <v>947</v>
      </c>
      <c r="E87">
        <v>936</v>
      </c>
      <c r="F87" s="4">
        <f>_xlfn.XLOOKUP(Tabla1[[#This Row],[DANE]],Hoja3!B:B,Hoja3!D:D)</f>
        <v>845</v>
      </c>
      <c r="G87">
        <f>Tabla1[[#This Row],[CUPOSOFERTADOS]]-F87</f>
        <v>102</v>
      </c>
      <c r="H87" s="1">
        <f>Tabla1[[#This Row],[MATRICULA 03-06-2025]]/Tabla1[[#This Row],[CUPOSOFERTADOS]]</f>
        <v>0.89229144667370641</v>
      </c>
    </row>
    <row r="88" spans="1:8" x14ac:dyDescent="0.35">
      <c r="A88" t="s">
        <v>41</v>
      </c>
      <c r="B88" s="4">
        <v>247189004341</v>
      </c>
      <c r="C88" t="s">
        <v>96</v>
      </c>
      <c r="D88">
        <v>835</v>
      </c>
      <c r="E88">
        <v>809</v>
      </c>
      <c r="F88" s="4">
        <f>_xlfn.XLOOKUP(Tabla1[[#This Row],[DANE]],Hoja3!B:B,Hoja3!D:D)</f>
        <v>826</v>
      </c>
      <c r="G88">
        <f>Tabla1[[#This Row],[CUPOSOFERTADOS]]-F88</f>
        <v>9</v>
      </c>
      <c r="H88" s="1">
        <f>Tabla1[[#This Row],[MATRICULA 03-06-2025]]/Tabla1[[#This Row],[CUPOSOFERTADOS]]</f>
        <v>0.98922155688622759</v>
      </c>
    </row>
    <row r="89" spans="1:8" x14ac:dyDescent="0.35">
      <c r="A89" t="s">
        <v>39</v>
      </c>
      <c r="B89" s="4">
        <v>147318000027</v>
      </c>
      <c r="C89" t="s">
        <v>116</v>
      </c>
      <c r="D89">
        <v>1221</v>
      </c>
      <c r="E89">
        <v>1185</v>
      </c>
      <c r="F89" s="4">
        <f>_xlfn.XLOOKUP(Tabla1[[#This Row],[DANE]],Hoja3!B:B,Hoja3!D:D)</f>
        <v>1162</v>
      </c>
      <c r="G89">
        <f>Tabla1[[#This Row],[CUPOSOFERTADOS]]-F89</f>
        <v>59</v>
      </c>
      <c r="H89" s="1">
        <f>Tabla1[[#This Row],[MATRICULA 03-06-2025]]/Tabla1[[#This Row],[CUPOSOFERTADOS]]</f>
        <v>0.95167895167895167</v>
      </c>
    </row>
    <row r="90" spans="1:8" x14ac:dyDescent="0.35">
      <c r="A90" t="s">
        <v>34</v>
      </c>
      <c r="B90" s="4">
        <v>247058000171</v>
      </c>
      <c r="C90" t="s">
        <v>86</v>
      </c>
      <c r="D90">
        <v>330</v>
      </c>
      <c r="E90">
        <v>323</v>
      </c>
      <c r="F90" s="4">
        <f>_xlfn.XLOOKUP(Tabla1[[#This Row],[DANE]],Hoja3!B:B,Hoja3!D:D)</f>
        <v>307</v>
      </c>
      <c r="G90">
        <f>Tabla1[[#This Row],[CUPOSOFERTADOS]]-F90</f>
        <v>23</v>
      </c>
      <c r="H90" s="1">
        <f>Tabla1[[#This Row],[MATRICULA 03-06-2025]]/Tabla1[[#This Row],[CUPOSOFERTADOS]]</f>
        <v>0.9303030303030303</v>
      </c>
    </row>
    <row r="91" spans="1:8" x14ac:dyDescent="0.35">
      <c r="A91" t="s">
        <v>15</v>
      </c>
      <c r="B91" s="4">
        <v>247798000034</v>
      </c>
      <c r="C91" t="s">
        <v>100</v>
      </c>
      <c r="D91">
        <v>585</v>
      </c>
      <c r="E91">
        <v>581</v>
      </c>
      <c r="F91" s="4">
        <f>_xlfn.XLOOKUP(Tabla1[[#This Row],[DANE]],Hoja3!B:B,Hoja3!D:D)</f>
        <v>563</v>
      </c>
      <c r="G91">
        <f>Tabla1[[#This Row],[CUPOSOFERTADOS]]-F91</f>
        <v>22</v>
      </c>
      <c r="H91" s="1">
        <f>Tabla1[[#This Row],[MATRICULA 03-06-2025]]/Tabla1[[#This Row],[CUPOSOFERTADOS]]</f>
        <v>0.96239316239316242</v>
      </c>
    </row>
    <row r="92" spans="1:8" x14ac:dyDescent="0.35">
      <c r="A92" t="s">
        <v>41</v>
      </c>
      <c r="B92" s="4">
        <v>247189001547</v>
      </c>
      <c r="C92" t="s">
        <v>138</v>
      </c>
      <c r="D92">
        <v>2950</v>
      </c>
      <c r="E92">
        <v>2915</v>
      </c>
      <c r="F92" s="4">
        <f>_xlfn.XLOOKUP(Tabla1[[#This Row],[DANE]],Hoja3!B:B,Hoja3!D:D)</f>
        <v>2899</v>
      </c>
      <c r="G92">
        <f>Tabla1[[#This Row],[CUPOSOFERTADOS]]-F92</f>
        <v>51</v>
      </c>
      <c r="H92" s="1">
        <f>Tabla1[[#This Row],[MATRICULA 03-06-2025]]/Tabla1[[#This Row],[CUPOSOFERTADOS]]</f>
        <v>0.98271186440677971</v>
      </c>
    </row>
    <row r="93" spans="1:8" x14ac:dyDescent="0.35">
      <c r="A93" t="s">
        <v>24</v>
      </c>
      <c r="B93" s="4">
        <v>247541000343</v>
      </c>
      <c r="C93" t="s">
        <v>156</v>
      </c>
      <c r="D93">
        <v>461</v>
      </c>
      <c r="E93">
        <v>448</v>
      </c>
      <c r="F93" s="4">
        <f>_xlfn.XLOOKUP(Tabla1[[#This Row],[DANE]],Hoja3!B:B,Hoja3!D:D)</f>
        <v>455</v>
      </c>
      <c r="G93">
        <f>Tabla1[[#This Row],[CUPOSOFERTADOS]]-F93</f>
        <v>6</v>
      </c>
      <c r="H93" s="1">
        <f>Tabla1[[#This Row],[MATRICULA 03-06-2025]]/Tabla1[[#This Row],[CUPOSOFERTADOS]]</f>
        <v>0.98698481561822127</v>
      </c>
    </row>
    <row r="94" spans="1:8" x14ac:dyDescent="0.35">
      <c r="A94" t="s">
        <v>39</v>
      </c>
      <c r="B94" s="4">
        <v>247318000561</v>
      </c>
      <c r="C94" t="s">
        <v>114</v>
      </c>
      <c r="D94">
        <v>381</v>
      </c>
      <c r="E94">
        <v>373</v>
      </c>
      <c r="F94" s="4">
        <f>_xlfn.XLOOKUP(Tabla1[[#This Row],[DANE]],Hoja3!B:B,Hoja3!D:D)</f>
        <v>360</v>
      </c>
      <c r="G94">
        <f>Tabla1[[#This Row],[CUPOSOFERTADOS]]-F94</f>
        <v>21</v>
      </c>
      <c r="H94" s="1">
        <f>Tabla1[[#This Row],[MATRICULA 03-06-2025]]/Tabla1[[#This Row],[CUPOSOFERTADOS]]</f>
        <v>0.94488188976377951</v>
      </c>
    </row>
    <row r="95" spans="1:8" x14ac:dyDescent="0.35">
      <c r="A95" t="s">
        <v>125</v>
      </c>
      <c r="B95" s="4">
        <v>147161000109</v>
      </c>
      <c r="C95" t="s">
        <v>126</v>
      </c>
      <c r="D95">
        <v>1281</v>
      </c>
      <c r="E95">
        <v>1298</v>
      </c>
      <c r="F95" s="4">
        <f>_xlfn.XLOOKUP(Tabla1[[#This Row],[DANE]],Hoja3!B:B,Hoja3!D:D)</f>
        <v>1225</v>
      </c>
      <c r="G95">
        <f>Tabla1[[#This Row],[CUPOSOFERTADOS]]-F95</f>
        <v>56</v>
      </c>
      <c r="H95" s="1">
        <f>Tabla1[[#This Row],[MATRICULA 03-06-2025]]/Tabla1[[#This Row],[CUPOSOFERTADOS]]</f>
        <v>0.95628415300546443</v>
      </c>
    </row>
    <row r="96" spans="1:8" x14ac:dyDescent="0.35">
      <c r="A96" t="s">
        <v>53</v>
      </c>
      <c r="B96" s="4">
        <v>247692000337</v>
      </c>
      <c r="C96" t="s">
        <v>139</v>
      </c>
      <c r="D96">
        <v>601</v>
      </c>
      <c r="E96">
        <v>588</v>
      </c>
      <c r="F96" s="4">
        <f>_xlfn.XLOOKUP(Tabla1[[#This Row],[DANE]],Hoja3!B:B,Hoja3!D:D)</f>
        <v>558</v>
      </c>
      <c r="G96">
        <f>Tabla1[[#This Row],[CUPOSOFERTADOS]]-F96</f>
        <v>43</v>
      </c>
      <c r="H96" s="1">
        <f>Tabla1[[#This Row],[MATRICULA 03-06-2025]]/Tabla1[[#This Row],[CUPOSOFERTADOS]]</f>
        <v>0.92845257903494172</v>
      </c>
    </row>
    <row r="97" spans="1:8" x14ac:dyDescent="0.35">
      <c r="A97" t="s">
        <v>26</v>
      </c>
      <c r="B97" s="4">
        <v>147245000261</v>
      </c>
      <c r="C97" t="s">
        <v>135</v>
      </c>
      <c r="D97">
        <v>2363</v>
      </c>
      <c r="E97">
        <v>2390</v>
      </c>
      <c r="F97" s="4">
        <f>_xlfn.XLOOKUP(Tabla1[[#This Row],[DANE]],Hoja3!B:B,Hoja3!D:D)</f>
        <v>2243</v>
      </c>
      <c r="G97">
        <f>Tabla1[[#This Row],[CUPOSOFERTADOS]]-F97</f>
        <v>120</v>
      </c>
      <c r="H97" s="1">
        <f>Tabla1[[#This Row],[MATRICULA 03-06-2025]]/Tabla1[[#This Row],[CUPOSOFERTADOS]]</f>
        <v>0.94921709691070677</v>
      </c>
    </row>
    <row r="98" spans="1:8" x14ac:dyDescent="0.35">
      <c r="A98" t="s">
        <v>46</v>
      </c>
      <c r="B98" s="4">
        <v>147053001913</v>
      </c>
      <c r="C98" t="s">
        <v>117</v>
      </c>
      <c r="D98">
        <v>1619</v>
      </c>
      <c r="E98">
        <v>1592</v>
      </c>
      <c r="F98" s="4">
        <f>_xlfn.XLOOKUP(Tabla1[[#This Row],[DANE]],Hoja3!B:B,Hoja3!D:D)</f>
        <v>1588</v>
      </c>
      <c r="G98">
        <f>Tabla1[[#This Row],[CUPOSOFERTADOS]]-F98</f>
        <v>31</v>
      </c>
      <c r="H98" s="1">
        <f>Tabla1[[#This Row],[MATRICULA 03-06-2025]]/Tabla1[[#This Row],[CUPOSOFERTADOS]]</f>
        <v>0.98085237801111802</v>
      </c>
    </row>
    <row r="99" spans="1:8" x14ac:dyDescent="0.35">
      <c r="A99" t="s">
        <v>28</v>
      </c>
      <c r="B99" s="4">
        <v>247707001424</v>
      </c>
      <c r="C99" t="s">
        <v>147</v>
      </c>
      <c r="D99">
        <v>1819</v>
      </c>
      <c r="E99">
        <v>1777</v>
      </c>
      <c r="F99" s="4">
        <f>_xlfn.XLOOKUP(Tabla1[[#This Row],[DANE]],Hoja3!B:B,Hoja3!D:D)</f>
        <v>1700</v>
      </c>
      <c r="G99">
        <f>Tabla1[[#This Row],[CUPOSOFERTADOS]]-F99</f>
        <v>119</v>
      </c>
      <c r="H99" s="1">
        <f>Tabla1[[#This Row],[MATRICULA 03-06-2025]]/Tabla1[[#This Row],[CUPOSOFERTADOS]]</f>
        <v>0.93457943925233644</v>
      </c>
    </row>
    <row r="100" spans="1:8" x14ac:dyDescent="0.35">
      <c r="A100" t="s">
        <v>68</v>
      </c>
      <c r="B100" s="4">
        <v>147555000091</v>
      </c>
      <c r="C100" t="s">
        <v>128</v>
      </c>
      <c r="D100">
        <v>1920</v>
      </c>
      <c r="E100">
        <v>1912</v>
      </c>
      <c r="F100" s="4">
        <f>_xlfn.XLOOKUP(Tabla1[[#This Row],[DANE]],Hoja3!B:B,Hoja3!D:D)</f>
        <v>1822</v>
      </c>
      <c r="G100">
        <f>Tabla1[[#This Row],[CUPOSOFERTADOS]]-F100</f>
        <v>98</v>
      </c>
      <c r="H100" s="1">
        <f>Tabla1[[#This Row],[MATRICULA 03-06-2025]]/Tabla1[[#This Row],[CUPOSOFERTADOS]]</f>
        <v>0.94895833333333335</v>
      </c>
    </row>
    <row r="101" spans="1:8" x14ac:dyDescent="0.35">
      <c r="A101" t="s">
        <v>44</v>
      </c>
      <c r="B101" s="4">
        <v>147288010391</v>
      </c>
      <c r="C101" t="s">
        <v>129</v>
      </c>
      <c r="D101">
        <v>1752</v>
      </c>
      <c r="E101">
        <v>1676</v>
      </c>
      <c r="F101" s="4">
        <f>_xlfn.XLOOKUP(Tabla1[[#This Row],[DANE]],Hoja3!B:B,Hoja3!D:D)</f>
        <v>1603</v>
      </c>
      <c r="G101">
        <f>Tabla1[[#This Row],[CUPOSOFERTADOS]]-F101</f>
        <v>149</v>
      </c>
      <c r="H101" s="1">
        <f>Tabla1[[#This Row],[MATRICULA 03-06-2025]]/Tabla1[[#This Row],[CUPOSOFERTADOS]]</f>
        <v>0.91495433789954339</v>
      </c>
    </row>
    <row r="102" spans="1:8" x14ac:dyDescent="0.35">
      <c r="A102" t="s">
        <v>41</v>
      </c>
      <c r="B102" s="4">
        <v>247189000770</v>
      </c>
      <c r="C102" t="s">
        <v>137</v>
      </c>
      <c r="D102">
        <v>734</v>
      </c>
      <c r="E102">
        <v>705</v>
      </c>
      <c r="F102" s="4">
        <f>_xlfn.XLOOKUP(Tabla1[[#This Row],[DANE]],Hoja3!B:B,Hoja3!D:D)</f>
        <v>720</v>
      </c>
      <c r="G102">
        <f>Tabla1[[#This Row],[CUPOSOFERTADOS]]-F102</f>
        <v>14</v>
      </c>
      <c r="H102" s="1">
        <f>Tabla1[[#This Row],[MATRICULA 03-06-2025]]/Tabla1[[#This Row],[CUPOSOFERTADOS]]</f>
        <v>0.98092643051771122</v>
      </c>
    </row>
    <row r="103" spans="1:8" x14ac:dyDescent="0.35">
      <c r="A103" t="s">
        <v>26</v>
      </c>
      <c r="B103" s="4">
        <v>247245000982</v>
      </c>
      <c r="C103" t="s">
        <v>140</v>
      </c>
      <c r="D103">
        <v>410</v>
      </c>
      <c r="E103">
        <v>389</v>
      </c>
      <c r="F103" s="4">
        <f>_xlfn.XLOOKUP(Tabla1[[#This Row],[DANE]],Hoja3!B:B,Hoja3!D:D)</f>
        <v>403</v>
      </c>
      <c r="G103">
        <f>Tabla1[[#This Row],[CUPOSOFERTADOS]]-F103</f>
        <v>7</v>
      </c>
      <c r="H103" s="1">
        <f>Tabla1[[#This Row],[MATRICULA 03-06-2025]]/Tabla1[[#This Row],[CUPOSOFERTADOS]]</f>
        <v>0.98292682926829267</v>
      </c>
    </row>
    <row r="104" spans="1:8" x14ac:dyDescent="0.35">
      <c r="A104" t="s">
        <v>26</v>
      </c>
      <c r="B104" s="4">
        <v>247245001890</v>
      </c>
      <c r="C104" t="s">
        <v>131</v>
      </c>
      <c r="D104">
        <v>1235</v>
      </c>
      <c r="E104">
        <v>1227</v>
      </c>
      <c r="F104" s="4">
        <f>_xlfn.XLOOKUP(Tabla1[[#This Row],[DANE]],Hoja3!B:B,Hoja3!D:D)</f>
        <v>1213</v>
      </c>
      <c r="G104">
        <f>Tabla1[[#This Row],[CUPOSOFERTADOS]]-F104</f>
        <v>22</v>
      </c>
      <c r="H104" s="1">
        <f>Tabla1[[#This Row],[MATRICULA 03-06-2025]]/Tabla1[[#This Row],[CUPOSOFERTADOS]]</f>
        <v>0.98218623481781375</v>
      </c>
    </row>
    <row r="105" spans="1:8" x14ac:dyDescent="0.35">
      <c r="A105" t="s">
        <v>21</v>
      </c>
      <c r="B105" s="4">
        <v>247058000987</v>
      </c>
      <c r="C105" t="s">
        <v>144</v>
      </c>
      <c r="D105">
        <v>1758</v>
      </c>
      <c r="E105">
        <v>1763</v>
      </c>
      <c r="F105" s="4">
        <f>_xlfn.XLOOKUP(Tabla1[[#This Row],[DANE]],Hoja3!B:B,Hoja3!D:D)</f>
        <v>1720</v>
      </c>
      <c r="G105">
        <f>Tabla1[[#This Row],[CUPOSOFERTADOS]]-F105</f>
        <v>38</v>
      </c>
      <c r="H105" s="1">
        <f>Tabla1[[#This Row],[MATRICULA 03-06-2025]]/Tabla1[[#This Row],[CUPOSOFERTADOS]]</f>
        <v>0.97838452787258245</v>
      </c>
    </row>
    <row r="106" spans="1:8" x14ac:dyDescent="0.35">
      <c r="A106" t="s">
        <v>48</v>
      </c>
      <c r="B106" s="4">
        <v>247798000662</v>
      </c>
      <c r="C106" t="s">
        <v>134</v>
      </c>
      <c r="D106">
        <v>787</v>
      </c>
      <c r="E106">
        <v>772</v>
      </c>
      <c r="F106" s="4">
        <f>_xlfn.XLOOKUP(Tabla1[[#This Row],[DANE]],Hoja3!B:B,Hoja3!D:D)</f>
        <v>762</v>
      </c>
      <c r="G106">
        <f>Tabla1[[#This Row],[CUPOSOFERTADOS]]-F106</f>
        <v>25</v>
      </c>
      <c r="H106" s="1">
        <f>Tabla1[[#This Row],[MATRICULA 03-06-2025]]/Tabla1[[#This Row],[CUPOSOFERTADOS]]</f>
        <v>0.96823379923761121</v>
      </c>
    </row>
    <row r="107" spans="1:8" x14ac:dyDescent="0.35">
      <c r="A107" t="s">
        <v>51</v>
      </c>
      <c r="B107" s="4">
        <v>247570000034</v>
      </c>
      <c r="C107" t="s">
        <v>130</v>
      </c>
      <c r="D107">
        <v>760</v>
      </c>
      <c r="E107">
        <v>703</v>
      </c>
      <c r="F107" s="4">
        <f>_xlfn.XLOOKUP(Tabla1[[#This Row],[DANE]],Hoja3!B:B,Hoja3!D:D)</f>
        <v>743</v>
      </c>
      <c r="G107">
        <f>Tabla1[[#This Row],[CUPOSOFERTADOS]]-F107</f>
        <v>17</v>
      </c>
      <c r="H107" s="1">
        <f>Tabla1[[#This Row],[MATRICULA 03-06-2025]]/Tabla1[[#This Row],[CUPOSOFERTADOS]]</f>
        <v>0.97763157894736841</v>
      </c>
    </row>
    <row r="108" spans="1:8" x14ac:dyDescent="0.35">
      <c r="A108" t="s">
        <v>21</v>
      </c>
      <c r="B108" s="4">
        <v>147058000168</v>
      </c>
      <c r="C108" t="s">
        <v>151</v>
      </c>
      <c r="D108">
        <v>2484</v>
      </c>
      <c r="E108">
        <v>2432</v>
      </c>
      <c r="F108" s="4">
        <f>_xlfn.XLOOKUP(Tabla1[[#This Row],[DANE]],Hoja3!B:B,Hoja3!D:D)</f>
        <v>2336</v>
      </c>
      <c r="G108">
        <f>Tabla1[[#This Row],[CUPOSOFERTADOS]]-F108</f>
        <v>148</v>
      </c>
      <c r="H108" s="1">
        <f>Tabla1[[#This Row],[MATRICULA 03-06-2025]]/Tabla1[[#This Row],[CUPOSOFERTADOS]]</f>
        <v>0.94041867954911429</v>
      </c>
    </row>
    <row r="109" spans="1:8" x14ac:dyDescent="0.35">
      <c r="A109" t="s">
        <v>59</v>
      </c>
      <c r="B109" s="4">
        <v>147268002040</v>
      </c>
      <c r="C109" t="s">
        <v>142</v>
      </c>
      <c r="D109">
        <v>1649</v>
      </c>
      <c r="E109">
        <v>1616</v>
      </c>
      <c r="F109" s="4">
        <f>_xlfn.XLOOKUP(Tabla1[[#This Row],[DANE]],Hoja3!B:B,Hoja3!D:D)</f>
        <v>1601</v>
      </c>
      <c r="G109">
        <f>Tabla1[[#This Row],[CUPOSOFERTADOS]]-F109</f>
        <v>48</v>
      </c>
      <c r="H109" s="1">
        <f>Tabla1[[#This Row],[MATRICULA 03-06-2025]]/Tabla1[[#This Row],[CUPOSOFERTADOS]]</f>
        <v>0.97089144936325045</v>
      </c>
    </row>
    <row r="110" spans="1:8" x14ac:dyDescent="0.35">
      <c r="A110" t="s">
        <v>59</v>
      </c>
      <c r="B110" s="4">
        <v>247053000474</v>
      </c>
      <c r="C110" t="s">
        <v>141</v>
      </c>
      <c r="D110">
        <v>2342</v>
      </c>
      <c r="E110">
        <v>2217</v>
      </c>
      <c r="F110" s="4">
        <f>_xlfn.XLOOKUP(Tabla1[[#This Row],[DANE]],Hoja3!B:B,Hoja3!D:D)</f>
        <v>2270</v>
      </c>
      <c r="G110">
        <f>Tabla1[[#This Row],[CUPOSOFERTADOS]]-F110</f>
        <v>72</v>
      </c>
      <c r="H110" s="1">
        <f>Tabla1[[#This Row],[MATRICULA 03-06-2025]]/Tabla1[[#This Row],[CUPOSOFERTADOS]]</f>
        <v>0.96925704526046119</v>
      </c>
    </row>
    <row r="111" spans="1:8" x14ac:dyDescent="0.35">
      <c r="A111" t="s">
        <v>15</v>
      </c>
      <c r="B111" s="4">
        <v>247798000077</v>
      </c>
      <c r="C111" t="s">
        <v>145</v>
      </c>
      <c r="D111">
        <v>357</v>
      </c>
      <c r="E111">
        <v>362</v>
      </c>
      <c r="F111" s="4">
        <f>_xlfn.XLOOKUP(Tabla1[[#This Row],[DANE]],Hoja3!B:B,Hoja3!D:D)</f>
        <v>351</v>
      </c>
      <c r="G111">
        <f>Tabla1[[#This Row],[CUPOSOFERTADOS]]-F111</f>
        <v>6</v>
      </c>
      <c r="H111" s="1">
        <f>Tabla1[[#This Row],[MATRICULA 03-06-2025]]/Tabla1[[#This Row],[CUPOSOFERTADOS]]</f>
        <v>0.98319327731092432</v>
      </c>
    </row>
    <row r="112" spans="1:8" x14ac:dyDescent="0.35">
      <c r="A112" t="s">
        <v>53</v>
      </c>
      <c r="B112" s="4">
        <v>247692000043</v>
      </c>
      <c r="C112" t="s">
        <v>152</v>
      </c>
      <c r="D112">
        <v>348</v>
      </c>
      <c r="E112">
        <v>344</v>
      </c>
      <c r="F112" s="4">
        <f>_xlfn.XLOOKUP(Tabla1[[#This Row],[DANE]],Hoja3!B:B,Hoja3!D:D)</f>
        <v>323</v>
      </c>
      <c r="G112">
        <f>Tabla1[[#This Row],[CUPOSOFERTADOS]]-F112</f>
        <v>25</v>
      </c>
      <c r="H112" s="1">
        <f>Tabla1[[#This Row],[MATRICULA 03-06-2025]]/Tabla1[[#This Row],[CUPOSOFERTADOS]]</f>
        <v>0.92816091954022983</v>
      </c>
    </row>
    <row r="113" spans="1:8" x14ac:dyDescent="0.35">
      <c r="A113" t="s">
        <v>41</v>
      </c>
      <c r="B113" s="4">
        <v>247189002420</v>
      </c>
      <c r="C113" t="s">
        <v>136</v>
      </c>
      <c r="D113">
        <v>1687</v>
      </c>
      <c r="E113">
        <v>1672</v>
      </c>
      <c r="F113" s="4">
        <f>_xlfn.XLOOKUP(Tabla1[[#This Row],[DANE]],Hoja3!B:B,Hoja3!D:D)</f>
        <v>1625</v>
      </c>
      <c r="G113">
        <f>Tabla1[[#This Row],[CUPOSOFERTADOS]]-F113</f>
        <v>62</v>
      </c>
      <c r="H113" s="1">
        <f>Tabla1[[#This Row],[MATRICULA 03-06-2025]]/Tabla1[[#This Row],[CUPOSOFERTADOS]]</f>
        <v>0.96324836988737406</v>
      </c>
    </row>
    <row r="114" spans="1:8" x14ac:dyDescent="0.35">
      <c r="A114" t="s">
        <v>26</v>
      </c>
      <c r="B114" s="4">
        <v>247245001997</v>
      </c>
      <c r="C114" t="s">
        <v>122</v>
      </c>
      <c r="D114">
        <v>526</v>
      </c>
      <c r="E114">
        <v>506</v>
      </c>
      <c r="F114" s="4">
        <f>_xlfn.XLOOKUP(Tabla1[[#This Row],[DANE]],Hoja3!B:B,Hoja3!D:D)</f>
        <v>527</v>
      </c>
      <c r="G114">
        <f>Tabla1[[#This Row],[CUPOSOFERTADOS]]-F114</f>
        <v>-1</v>
      </c>
      <c r="H114" s="1">
        <f>Tabla1[[#This Row],[MATRICULA 03-06-2025]]/Tabla1[[#This Row],[CUPOSOFERTADOS]]</f>
        <v>1.0019011406844107</v>
      </c>
    </row>
    <row r="115" spans="1:8" x14ac:dyDescent="0.35">
      <c r="A115" t="s">
        <v>39</v>
      </c>
      <c r="B115" s="4">
        <v>247318000790</v>
      </c>
      <c r="C115" t="s">
        <v>154</v>
      </c>
      <c r="D115">
        <v>921</v>
      </c>
      <c r="E115">
        <v>917</v>
      </c>
      <c r="F115" s="4">
        <f>_xlfn.XLOOKUP(Tabla1[[#This Row],[DANE]],Hoja3!B:B,Hoja3!D:D)</f>
        <v>895</v>
      </c>
      <c r="G115">
        <f>Tabla1[[#This Row],[CUPOSOFERTADOS]]-F115</f>
        <v>26</v>
      </c>
      <c r="H115" s="1">
        <f>Tabla1[[#This Row],[MATRICULA 03-06-2025]]/Tabla1[[#This Row],[CUPOSOFERTADOS]]</f>
        <v>0.97176981541802387</v>
      </c>
    </row>
    <row r="116" spans="1:8" x14ac:dyDescent="0.35">
      <c r="A116" t="s">
        <v>13</v>
      </c>
      <c r="B116" s="4">
        <v>247545000071</v>
      </c>
      <c r="C116" t="s">
        <v>155</v>
      </c>
      <c r="D116">
        <v>686</v>
      </c>
      <c r="E116">
        <v>667</v>
      </c>
      <c r="F116" s="4">
        <f>_xlfn.XLOOKUP(Tabla1[[#This Row],[DANE]],Hoja3!B:B,Hoja3!D:D)</f>
        <v>683</v>
      </c>
      <c r="G116">
        <f>Tabla1[[#This Row],[CUPOSOFERTADOS]]-F116</f>
        <v>3</v>
      </c>
      <c r="H116" s="1">
        <f>Tabla1[[#This Row],[MATRICULA 03-06-2025]]/Tabla1[[#This Row],[CUPOSOFERTADOS]]</f>
        <v>0.99562682215743437</v>
      </c>
    </row>
    <row r="117" spans="1:8" x14ac:dyDescent="0.35">
      <c r="A117" t="s">
        <v>24</v>
      </c>
      <c r="B117" s="4">
        <v>247541000190</v>
      </c>
      <c r="C117" t="s">
        <v>164</v>
      </c>
      <c r="D117">
        <v>304</v>
      </c>
      <c r="E117">
        <v>322</v>
      </c>
      <c r="F117" s="4">
        <f>_xlfn.XLOOKUP(Tabla1[[#This Row],[DANE]],Hoja3!B:B,Hoja3!D:D)</f>
        <v>302</v>
      </c>
      <c r="G117">
        <f>Tabla1[[#This Row],[CUPOSOFERTADOS]]-F117</f>
        <v>2</v>
      </c>
      <c r="H117" s="1">
        <f>Tabla1[[#This Row],[MATRICULA 03-06-2025]]/Tabla1[[#This Row],[CUPOSOFERTADOS]]</f>
        <v>0.99342105263157898</v>
      </c>
    </row>
    <row r="118" spans="1:8" x14ac:dyDescent="0.35">
      <c r="A118" t="s">
        <v>26</v>
      </c>
      <c r="B118" s="4">
        <v>147245001941</v>
      </c>
      <c r="C118" t="s">
        <v>149</v>
      </c>
      <c r="D118">
        <v>2056</v>
      </c>
      <c r="E118">
        <v>1990</v>
      </c>
      <c r="F118" s="4">
        <f>_xlfn.XLOOKUP(Tabla1[[#This Row],[DANE]],Hoja3!B:B,Hoja3!D:D)</f>
        <v>1939</v>
      </c>
      <c r="G118">
        <f>Tabla1[[#This Row],[CUPOSOFERTADOS]]-F118</f>
        <v>117</v>
      </c>
      <c r="H118" s="1">
        <f>Tabla1[[#This Row],[MATRICULA 03-06-2025]]/Tabla1[[#This Row],[CUPOSOFERTADOS]]</f>
        <v>0.94309338521400776</v>
      </c>
    </row>
    <row r="119" spans="1:8" x14ac:dyDescent="0.35">
      <c r="A119" t="s">
        <v>41</v>
      </c>
      <c r="B119" s="4">
        <v>247189000109</v>
      </c>
      <c r="C119" t="s">
        <v>152</v>
      </c>
      <c r="D119">
        <v>1107</v>
      </c>
      <c r="E119">
        <v>1072</v>
      </c>
      <c r="F119" s="4">
        <f>_xlfn.XLOOKUP(Tabla1[[#This Row],[DANE]],Hoja3!B:B,Hoja3!D:D)</f>
        <v>1080</v>
      </c>
      <c r="G119">
        <f>Tabla1[[#This Row],[CUPOSOFERTADOS]]-F119</f>
        <v>27</v>
      </c>
      <c r="H119" s="1">
        <f>Tabla1[[#This Row],[MATRICULA 03-06-2025]]/Tabla1[[#This Row],[CUPOSOFERTADOS]]</f>
        <v>0.97560975609756095</v>
      </c>
    </row>
    <row r="120" spans="1:8" x14ac:dyDescent="0.35">
      <c r="A120" t="s">
        <v>44</v>
      </c>
      <c r="B120" s="4">
        <v>247288001168</v>
      </c>
      <c r="C120" t="s">
        <v>160</v>
      </c>
      <c r="D120">
        <v>925</v>
      </c>
      <c r="E120">
        <v>891</v>
      </c>
      <c r="F120" s="4">
        <f>_xlfn.XLOOKUP(Tabla1[[#This Row],[DANE]],Hoja3!B:B,Hoja3!D:D)</f>
        <v>909</v>
      </c>
      <c r="G120">
        <f>Tabla1[[#This Row],[CUPOSOFERTADOS]]-F120</f>
        <v>16</v>
      </c>
      <c r="H120" s="1">
        <f>Tabla1[[#This Row],[MATRICULA 03-06-2025]]/Tabla1[[#This Row],[CUPOSOFERTADOS]]</f>
        <v>0.98270270270270266</v>
      </c>
    </row>
    <row r="121" spans="1:8" x14ac:dyDescent="0.35">
      <c r="A121" t="s">
        <v>7</v>
      </c>
      <c r="B121" s="4">
        <v>147258000146</v>
      </c>
      <c r="C121" t="s">
        <v>148</v>
      </c>
      <c r="D121">
        <v>1422</v>
      </c>
      <c r="E121">
        <v>1443</v>
      </c>
      <c r="F121" s="4">
        <f>_xlfn.XLOOKUP(Tabla1[[#This Row],[DANE]],Hoja3!B:B,Hoja3!D:D)</f>
        <v>1375</v>
      </c>
      <c r="G121">
        <f>Tabla1[[#This Row],[CUPOSOFERTADOS]]-F121</f>
        <v>47</v>
      </c>
      <c r="H121" s="1">
        <f>Tabla1[[#This Row],[MATRICULA 03-06-2025]]/Tabla1[[#This Row],[CUPOSOFERTADOS]]</f>
        <v>0.96694796061884669</v>
      </c>
    </row>
    <row r="122" spans="1:8" x14ac:dyDescent="0.35">
      <c r="A122" t="s">
        <v>70</v>
      </c>
      <c r="B122" s="4">
        <v>147707001705</v>
      </c>
      <c r="C122" t="s">
        <v>165</v>
      </c>
      <c r="D122">
        <v>1952</v>
      </c>
      <c r="E122">
        <v>1911</v>
      </c>
      <c r="F122" s="4">
        <f>_xlfn.XLOOKUP(Tabla1[[#This Row],[DANE]],Hoja3!B:B,Hoja3!D:D)</f>
        <v>1867</v>
      </c>
      <c r="G122">
        <f>Tabla1[[#This Row],[CUPOSOFERTADOS]]-F122</f>
        <v>85</v>
      </c>
      <c r="H122" s="1">
        <f>Tabla1[[#This Row],[MATRICULA 03-06-2025]]/Tabla1[[#This Row],[CUPOSOFERTADOS]]</f>
        <v>0.95645491803278693</v>
      </c>
    </row>
    <row r="123" spans="1:8" x14ac:dyDescent="0.35">
      <c r="A123" t="s">
        <v>53</v>
      </c>
      <c r="B123" s="4">
        <v>147692000081</v>
      </c>
      <c r="C123" t="s">
        <v>157</v>
      </c>
      <c r="D123">
        <v>1429</v>
      </c>
      <c r="E123">
        <v>1424</v>
      </c>
      <c r="F123" s="4">
        <f>_xlfn.XLOOKUP(Tabla1[[#This Row],[DANE]],Hoja3!B:B,Hoja3!D:D)</f>
        <v>1415</v>
      </c>
      <c r="G123">
        <f>Tabla1[[#This Row],[CUPOSOFERTADOS]]-F123</f>
        <v>14</v>
      </c>
      <c r="H123" s="1">
        <f>Tabla1[[#This Row],[MATRICULA 03-06-2025]]/Tabla1[[#This Row],[CUPOSOFERTADOS]]</f>
        <v>0.99020293911826451</v>
      </c>
    </row>
    <row r="124" spans="1:8" x14ac:dyDescent="0.35">
      <c r="A124" t="s">
        <v>70</v>
      </c>
      <c r="B124" s="4">
        <v>247707000053</v>
      </c>
      <c r="C124" t="s">
        <v>173</v>
      </c>
      <c r="D124">
        <v>579</v>
      </c>
      <c r="E124">
        <v>590</v>
      </c>
      <c r="F124" s="4">
        <f>_xlfn.XLOOKUP(Tabla1[[#This Row],[DANE]],Hoja3!B:B,Hoja3!D:D)</f>
        <v>571</v>
      </c>
      <c r="G124">
        <f>Tabla1[[#This Row],[CUPOSOFERTADOS]]-F124</f>
        <v>8</v>
      </c>
      <c r="H124" s="1">
        <f>Tabla1[[#This Row],[MATRICULA 03-06-2025]]/Tabla1[[#This Row],[CUPOSOFERTADOS]]</f>
        <v>0.98618307426597585</v>
      </c>
    </row>
    <row r="125" spans="1:8" x14ac:dyDescent="0.35">
      <c r="A125" t="s">
        <v>70</v>
      </c>
      <c r="B125" s="4">
        <v>147707000156</v>
      </c>
      <c r="C125" t="s">
        <v>153</v>
      </c>
      <c r="D125">
        <v>1251</v>
      </c>
      <c r="E125">
        <v>1218</v>
      </c>
      <c r="F125" s="4">
        <f>_xlfn.XLOOKUP(Tabla1[[#This Row],[DANE]],Hoja3!B:B,Hoja3!D:D)</f>
        <v>1273</v>
      </c>
      <c r="G125">
        <f>Tabla1[[#This Row],[CUPOSOFERTADOS]]-F125</f>
        <v>-22</v>
      </c>
      <c r="H125" s="1">
        <f>Tabla1[[#This Row],[MATRICULA 03-06-2025]]/Tabla1[[#This Row],[CUPOSOFERTADOS]]</f>
        <v>1.017585931254996</v>
      </c>
    </row>
    <row r="126" spans="1:8" x14ac:dyDescent="0.35">
      <c r="A126" t="s">
        <v>7</v>
      </c>
      <c r="B126" s="4">
        <v>247258000159</v>
      </c>
      <c r="C126" t="s">
        <v>146</v>
      </c>
      <c r="D126">
        <v>518</v>
      </c>
      <c r="E126">
        <v>557</v>
      </c>
      <c r="F126" s="4">
        <f>_xlfn.XLOOKUP(Tabla1[[#This Row],[DANE]],Hoja3!B:B,Hoja3!D:D)</f>
        <v>506</v>
      </c>
      <c r="G126">
        <f>Tabla1[[#This Row],[CUPOSOFERTADOS]]-F126</f>
        <v>12</v>
      </c>
      <c r="H126" s="1">
        <f>Tabla1[[#This Row],[MATRICULA 03-06-2025]]/Tabla1[[#This Row],[CUPOSOFERTADOS]]</f>
        <v>0.97683397683397688</v>
      </c>
    </row>
    <row r="127" spans="1:8" x14ac:dyDescent="0.35">
      <c r="A127" t="s">
        <v>41</v>
      </c>
      <c r="B127" s="4">
        <v>247189001385</v>
      </c>
      <c r="C127" t="s">
        <v>158</v>
      </c>
      <c r="D127">
        <v>645</v>
      </c>
      <c r="E127">
        <v>622</v>
      </c>
      <c r="F127" s="4">
        <f>_xlfn.XLOOKUP(Tabla1[[#This Row],[DANE]],Hoja3!B:B,Hoja3!D:D)</f>
        <v>640</v>
      </c>
      <c r="G127">
        <f>Tabla1[[#This Row],[CUPOSOFERTADOS]]-F127</f>
        <v>5</v>
      </c>
      <c r="H127" s="1">
        <f>Tabla1[[#This Row],[MATRICULA 03-06-2025]]/Tabla1[[#This Row],[CUPOSOFERTADOS]]</f>
        <v>0.99224806201550386</v>
      </c>
    </row>
    <row r="128" spans="1:8" x14ac:dyDescent="0.35">
      <c r="A128" t="s">
        <v>32</v>
      </c>
      <c r="B128" s="4">
        <v>247541000408</v>
      </c>
      <c r="C128" t="s">
        <v>166</v>
      </c>
      <c r="D128">
        <v>342</v>
      </c>
      <c r="E128">
        <v>351</v>
      </c>
      <c r="F128" s="4">
        <f>_xlfn.XLOOKUP(Tabla1[[#This Row],[DANE]],Hoja3!B:B,Hoja3!D:D)</f>
        <v>346</v>
      </c>
      <c r="G128">
        <f>Tabla1[[#This Row],[CUPOSOFERTADOS]]-F128</f>
        <v>-4</v>
      </c>
      <c r="H128" s="1">
        <f>Tabla1[[#This Row],[MATRICULA 03-06-2025]]/Tabla1[[#This Row],[CUPOSOFERTADOS]]</f>
        <v>1.0116959064327486</v>
      </c>
    </row>
    <row r="129" spans="1:8" x14ac:dyDescent="0.35">
      <c r="A129" t="s">
        <v>39</v>
      </c>
      <c r="B129" s="4">
        <v>147318000311</v>
      </c>
      <c r="C129" t="s">
        <v>150</v>
      </c>
      <c r="D129">
        <v>844</v>
      </c>
      <c r="E129">
        <v>859</v>
      </c>
      <c r="F129" s="4">
        <f>_xlfn.XLOOKUP(Tabla1[[#This Row],[DANE]],Hoja3!B:B,Hoja3!D:D)</f>
        <v>862</v>
      </c>
      <c r="G129">
        <f>Tabla1[[#This Row],[CUPOSOFERTADOS]]-F129</f>
        <v>-18</v>
      </c>
      <c r="H129" s="1">
        <f>Tabla1[[#This Row],[MATRICULA 03-06-2025]]/Tabla1[[#This Row],[CUPOSOFERTADOS]]</f>
        <v>1.0213270142180095</v>
      </c>
    </row>
    <row r="130" spans="1:8" x14ac:dyDescent="0.35">
      <c r="A130" t="s">
        <v>15</v>
      </c>
      <c r="B130" s="4">
        <v>147798000099</v>
      </c>
      <c r="C130" t="s">
        <v>167</v>
      </c>
      <c r="D130">
        <v>907</v>
      </c>
      <c r="E130">
        <v>873</v>
      </c>
      <c r="F130" s="4">
        <f>_xlfn.XLOOKUP(Tabla1[[#This Row],[DANE]],Hoja3!B:B,Hoja3!D:D)</f>
        <v>873</v>
      </c>
      <c r="G130">
        <f>Tabla1[[#This Row],[CUPOSOFERTADOS]]-F130</f>
        <v>34</v>
      </c>
      <c r="H130" s="1">
        <f>Tabla1[[#This Row],[MATRICULA 03-06-2025]]/Tabla1[[#This Row],[CUPOSOFERTADOS]]</f>
        <v>0.96251378169790514</v>
      </c>
    </row>
    <row r="131" spans="1:8" x14ac:dyDescent="0.35">
      <c r="A131" t="s">
        <v>34</v>
      </c>
      <c r="B131" s="4">
        <v>247058001045</v>
      </c>
      <c r="C131" t="s">
        <v>163</v>
      </c>
      <c r="D131">
        <v>2006</v>
      </c>
      <c r="E131">
        <v>1959</v>
      </c>
      <c r="F131" s="4">
        <f>_xlfn.XLOOKUP(Tabla1[[#This Row],[DANE]],Hoja3!B:B,Hoja3!D:D)</f>
        <v>1940</v>
      </c>
      <c r="G131">
        <f>Tabla1[[#This Row],[CUPOSOFERTADOS]]-F131</f>
        <v>66</v>
      </c>
      <c r="H131" s="1">
        <f>Tabla1[[#This Row],[MATRICULA 03-06-2025]]/Tabla1[[#This Row],[CUPOSOFERTADOS]]</f>
        <v>0.96709870388833497</v>
      </c>
    </row>
    <row r="132" spans="1:8" x14ac:dyDescent="0.35">
      <c r="A132" t="s">
        <v>53</v>
      </c>
      <c r="B132" s="4">
        <v>247692000434</v>
      </c>
      <c r="C132" t="s">
        <v>171</v>
      </c>
      <c r="D132">
        <v>705</v>
      </c>
      <c r="E132">
        <v>700</v>
      </c>
      <c r="F132" s="4">
        <f>_xlfn.XLOOKUP(Tabla1[[#This Row],[DANE]],Hoja3!B:B,Hoja3!D:D)</f>
        <v>715</v>
      </c>
      <c r="G132">
        <f>Tabla1[[#This Row],[CUPOSOFERTADOS]]-F132</f>
        <v>-10</v>
      </c>
      <c r="H132" s="1">
        <f>Tabla1[[#This Row],[MATRICULA 03-06-2025]]/Tabla1[[#This Row],[CUPOSOFERTADOS]]</f>
        <v>1.0141843971631206</v>
      </c>
    </row>
    <row r="133" spans="1:8" x14ac:dyDescent="0.35">
      <c r="A133" t="s">
        <v>26</v>
      </c>
      <c r="B133" s="4">
        <v>147245000252</v>
      </c>
      <c r="C133" t="s">
        <v>161</v>
      </c>
      <c r="D133">
        <v>4397</v>
      </c>
      <c r="E133">
        <v>4340</v>
      </c>
      <c r="F133" s="4">
        <f>_xlfn.XLOOKUP(Tabla1[[#This Row],[DANE]],Hoja3!B:B,Hoja3!D:D)</f>
        <v>4359</v>
      </c>
      <c r="G133">
        <f>Tabla1[[#This Row],[CUPOSOFERTADOS]]-F133</f>
        <v>38</v>
      </c>
      <c r="H133" s="1">
        <f>Tabla1[[#This Row],[MATRICULA 03-06-2025]]/Tabla1[[#This Row],[CUPOSOFERTADOS]]</f>
        <v>0.9913577439163066</v>
      </c>
    </row>
    <row r="134" spans="1:8" x14ac:dyDescent="0.35">
      <c r="A134" t="s">
        <v>13</v>
      </c>
      <c r="B134" s="4">
        <v>147545001668</v>
      </c>
      <c r="C134" t="s">
        <v>169</v>
      </c>
      <c r="D134">
        <v>1795</v>
      </c>
      <c r="E134">
        <v>1770</v>
      </c>
      <c r="F134" s="4">
        <f>_xlfn.XLOOKUP(Tabla1[[#This Row],[DANE]],Hoja3!B:B,Hoja3!D:D)</f>
        <v>1733</v>
      </c>
      <c r="G134">
        <f>Tabla1[[#This Row],[CUPOSOFERTADOS]]-F134</f>
        <v>62</v>
      </c>
      <c r="H134" s="1">
        <f>Tabla1[[#This Row],[MATRICULA 03-06-2025]]/Tabla1[[#This Row],[CUPOSOFERTADOS]]</f>
        <v>0.96545961002785519</v>
      </c>
    </row>
    <row r="135" spans="1:8" x14ac:dyDescent="0.35">
      <c r="A135" t="s">
        <v>62</v>
      </c>
      <c r="B135" s="4">
        <v>247555002331</v>
      </c>
      <c r="C135" t="s">
        <v>91</v>
      </c>
      <c r="D135">
        <v>2547</v>
      </c>
      <c r="E135">
        <v>2458</v>
      </c>
      <c r="F135" s="4">
        <f>_xlfn.XLOOKUP(Tabla1[[#This Row],[DANE]],Hoja3!B:B,Hoja3!D:D)</f>
        <v>2497</v>
      </c>
      <c r="G135">
        <f>Tabla1[[#This Row],[CUPOSOFERTADOS]]-F135</f>
        <v>50</v>
      </c>
      <c r="H135" s="1">
        <f>Tabla1[[#This Row],[MATRICULA 03-06-2025]]/Tabla1[[#This Row],[CUPOSOFERTADOS]]</f>
        <v>0.98036906164114646</v>
      </c>
    </row>
    <row r="136" spans="1:8" x14ac:dyDescent="0.35">
      <c r="A136" t="s">
        <v>41</v>
      </c>
      <c r="B136" s="4">
        <v>247980000104</v>
      </c>
      <c r="C136" t="s">
        <v>175</v>
      </c>
      <c r="D136">
        <v>1659</v>
      </c>
      <c r="E136">
        <v>1688</v>
      </c>
      <c r="F136" s="4">
        <f>_xlfn.XLOOKUP(Tabla1[[#This Row],[DANE]],Hoja3!B:B,Hoja3!D:D)</f>
        <v>1665</v>
      </c>
      <c r="G136">
        <f>Tabla1[[#This Row],[CUPOSOFERTADOS]]-F136</f>
        <v>-6</v>
      </c>
      <c r="H136" s="1">
        <f>Tabla1[[#This Row],[MATRICULA 03-06-2025]]/Tabla1[[#This Row],[CUPOSOFERTADOS]]</f>
        <v>1.003616636528029</v>
      </c>
    </row>
    <row r="137" spans="1:8" x14ac:dyDescent="0.35">
      <c r="A137" t="s">
        <v>11</v>
      </c>
      <c r="B137" s="4">
        <v>247745000181</v>
      </c>
      <c r="C137" t="s">
        <v>176</v>
      </c>
      <c r="D137">
        <v>2000</v>
      </c>
      <c r="E137">
        <v>2062</v>
      </c>
      <c r="F137" s="4">
        <f>_xlfn.XLOOKUP(Tabla1[[#This Row],[DANE]],Hoja3!B:B,Hoja3!D:D)</f>
        <v>1997</v>
      </c>
      <c r="G137">
        <f>Tabla1[[#This Row],[CUPOSOFERTADOS]]-F137</f>
        <v>3</v>
      </c>
      <c r="H137" s="1">
        <f>Tabla1[[#This Row],[MATRICULA 03-06-2025]]/Tabla1[[#This Row],[CUPOSOFERTADOS]]</f>
        <v>0.99850000000000005</v>
      </c>
    </row>
    <row r="138" spans="1:8" x14ac:dyDescent="0.35">
      <c r="A138" t="s">
        <v>68</v>
      </c>
      <c r="B138" s="4">
        <v>247555002624</v>
      </c>
      <c r="C138" t="s">
        <v>143</v>
      </c>
      <c r="D138">
        <v>1605</v>
      </c>
      <c r="E138">
        <v>1585</v>
      </c>
      <c r="F138" s="4">
        <f>_xlfn.XLOOKUP(Tabla1[[#This Row],[DANE]],Hoja3!B:B,Hoja3!D:D)</f>
        <v>1648</v>
      </c>
      <c r="G138">
        <f>Tabla1[[#This Row],[CUPOSOFERTADOS]]-F138</f>
        <v>-43</v>
      </c>
      <c r="H138" s="1">
        <f>Tabla1[[#This Row],[MATRICULA 03-06-2025]]/Tabla1[[#This Row],[CUPOSOFERTADOS]]</f>
        <v>1.026791277258567</v>
      </c>
    </row>
    <row r="139" spans="1:8" x14ac:dyDescent="0.35">
      <c r="A139" t="s">
        <v>46</v>
      </c>
      <c r="B139" s="4">
        <v>147053000046</v>
      </c>
      <c r="C139" t="s">
        <v>177</v>
      </c>
      <c r="D139">
        <v>2103</v>
      </c>
      <c r="E139">
        <v>2042</v>
      </c>
      <c r="F139" s="4">
        <f>_xlfn.XLOOKUP(Tabla1[[#This Row],[DANE]],Hoja3!B:B,Hoja3!D:D)</f>
        <v>2057</v>
      </c>
      <c r="G139">
        <f>Tabla1[[#This Row],[CUPOSOFERTADOS]]-F139</f>
        <v>46</v>
      </c>
      <c r="H139" s="1">
        <f>Tabla1[[#This Row],[MATRICULA 03-06-2025]]/Tabla1[[#This Row],[CUPOSOFERTADOS]]</f>
        <v>0.97812648597242036</v>
      </c>
    </row>
    <row r="140" spans="1:8" x14ac:dyDescent="0.35">
      <c r="A140" t="s">
        <v>34</v>
      </c>
      <c r="B140" s="4">
        <v>247660000181</v>
      </c>
      <c r="C140" t="s">
        <v>168</v>
      </c>
      <c r="D140">
        <v>702</v>
      </c>
      <c r="E140">
        <v>679</v>
      </c>
      <c r="F140" s="4">
        <f>_xlfn.XLOOKUP(Tabla1[[#This Row],[DANE]],Hoja3!B:B,Hoja3!D:D)</f>
        <v>721</v>
      </c>
      <c r="G140">
        <f>Tabla1[[#This Row],[CUPOSOFERTADOS]]-F140</f>
        <v>-19</v>
      </c>
      <c r="H140" s="1">
        <f>Tabla1[[#This Row],[MATRICULA 03-06-2025]]/Tabla1[[#This Row],[CUPOSOFERTADOS]]</f>
        <v>1.0270655270655271</v>
      </c>
    </row>
    <row r="141" spans="1:8" x14ac:dyDescent="0.35">
      <c r="A141" t="s">
        <v>9</v>
      </c>
      <c r="B141" s="4">
        <v>147675000060</v>
      </c>
      <c r="C141" t="s">
        <v>10</v>
      </c>
      <c r="D141">
        <v>1332</v>
      </c>
      <c r="E141">
        <v>1330</v>
      </c>
      <c r="F141" s="4">
        <f>_xlfn.XLOOKUP(Tabla1[[#This Row],[DANE]],Hoja3!B:B,Hoja3!D:D)</f>
        <v>1333</v>
      </c>
      <c r="G141">
        <f>Tabla1[[#This Row],[CUPOSOFERTADOS]]-F141</f>
        <v>-1</v>
      </c>
      <c r="H141" s="1">
        <f>Tabla1[[#This Row],[MATRICULA 03-06-2025]]/Tabla1[[#This Row],[CUPOSOFERTADOS]]</f>
        <v>1.0007507507507507</v>
      </c>
    </row>
    <row r="142" spans="1:8" x14ac:dyDescent="0.35">
      <c r="A142" t="s">
        <v>41</v>
      </c>
      <c r="B142" s="4">
        <v>247189000010</v>
      </c>
      <c r="C142" t="s">
        <v>159</v>
      </c>
      <c r="D142">
        <v>497</v>
      </c>
      <c r="E142">
        <v>488</v>
      </c>
      <c r="F142" s="4">
        <f>_xlfn.XLOOKUP(Tabla1[[#This Row],[DANE]],Hoja3!B:B,Hoja3!D:D)</f>
        <v>498</v>
      </c>
      <c r="G142">
        <f>Tabla1[[#This Row],[CUPOSOFERTADOS]]-F142</f>
        <v>-1</v>
      </c>
      <c r="H142" s="1">
        <f>Tabla1[[#This Row],[MATRICULA 03-06-2025]]/Tabla1[[#This Row],[CUPOSOFERTADOS]]</f>
        <v>1.0020120724346075</v>
      </c>
    </row>
    <row r="143" spans="1:8" x14ac:dyDescent="0.35">
      <c r="A143" t="s">
        <v>51</v>
      </c>
      <c r="B143" s="4">
        <v>247570000051</v>
      </c>
      <c r="C143" t="s">
        <v>172</v>
      </c>
      <c r="D143">
        <v>2100</v>
      </c>
      <c r="E143">
        <v>2075</v>
      </c>
      <c r="F143" s="4">
        <f>_xlfn.XLOOKUP(Tabla1[[#This Row],[DANE]],Hoja3!B:B,Hoja3!D:D)</f>
        <v>2085</v>
      </c>
      <c r="G143">
        <f>Tabla1[[#This Row],[CUPOSOFERTADOS]]-F143</f>
        <v>15</v>
      </c>
      <c r="H143" s="1">
        <f>Tabla1[[#This Row],[MATRICULA 03-06-2025]]/Tabla1[[#This Row],[CUPOSOFERTADOS]]</f>
        <v>0.99285714285714288</v>
      </c>
    </row>
    <row r="144" spans="1:8" x14ac:dyDescent="0.35">
      <c r="A144" t="s">
        <v>68</v>
      </c>
      <c r="B144" s="4">
        <v>147555000627</v>
      </c>
      <c r="C144" t="s">
        <v>174</v>
      </c>
      <c r="D144">
        <v>2373</v>
      </c>
      <c r="E144">
        <v>2390</v>
      </c>
      <c r="F144" s="4">
        <f>_xlfn.XLOOKUP(Tabla1[[#This Row],[DANE]],Hoja3!B:B,Hoja3!D:D)</f>
        <v>2322</v>
      </c>
      <c r="G144">
        <f>Tabla1[[#This Row],[CUPOSOFERTADOS]]-F144</f>
        <v>51</v>
      </c>
      <c r="H144" s="1">
        <f>Tabla1[[#This Row],[MATRICULA 03-06-2025]]/Tabla1[[#This Row],[CUPOSOFERTADOS]]</f>
        <v>0.97850821744627059</v>
      </c>
    </row>
    <row r="145" spans="1:8" x14ac:dyDescent="0.35">
      <c r="A145" t="s">
        <v>34</v>
      </c>
      <c r="B145" s="4">
        <v>247551001071</v>
      </c>
      <c r="C145" t="s">
        <v>35</v>
      </c>
      <c r="D145">
        <v>1556</v>
      </c>
      <c r="E145">
        <v>1522</v>
      </c>
      <c r="F145" s="4">
        <f>_xlfn.XLOOKUP(Tabla1[[#This Row],[DANE]],Hoja3!B:B,Hoja3!D:D)</f>
        <v>1614</v>
      </c>
      <c r="G145">
        <f>Tabla1[[#This Row],[CUPOSOFERTADOS]]-F145</f>
        <v>-58</v>
      </c>
      <c r="H145" s="1">
        <f>Tabla1[[#This Row],[MATRICULA 03-06-2025]]/Tabla1[[#This Row],[CUPOSOFERTADOS]]</f>
        <v>1.0372750642673523</v>
      </c>
    </row>
    <row r="146" spans="1:8" x14ac:dyDescent="0.35">
      <c r="A146" t="s">
        <v>46</v>
      </c>
      <c r="B146" s="4">
        <v>147053000151</v>
      </c>
      <c r="C146" t="s">
        <v>170</v>
      </c>
      <c r="D146">
        <v>830</v>
      </c>
      <c r="E146">
        <v>836</v>
      </c>
      <c r="F146" s="4">
        <f>_xlfn.XLOOKUP(Tabla1[[#This Row],[DANE]],Hoja3!B:B,Hoja3!D:D)</f>
        <v>855</v>
      </c>
      <c r="G146">
        <f>Tabla1[[#This Row],[CUPOSOFERTADOS]]-F146</f>
        <v>-25</v>
      </c>
      <c r="H146" s="1">
        <f>Tabla1[[#This Row],[MATRICULA 03-06-2025]]/Tabla1[[#This Row],[CUPOSOFERTADOS]]</f>
        <v>1.0301204819277108</v>
      </c>
    </row>
    <row r="147" spans="1:8" x14ac:dyDescent="0.35">
      <c r="A147" t="s">
        <v>62</v>
      </c>
      <c r="B147" s="4">
        <v>247460000249</v>
      </c>
      <c r="C147" t="s">
        <v>162</v>
      </c>
      <c r="D147">
        <v>1807</v>
      </c>
      <c r="E147">
        <v>1775</v>
      </c>
      <c r="F147" s="4">
        <f>_xlfn.XLOOKUP(Tabla1[[#This Row],[DANE]],Hoja3!B:B,Hoja3!D:D)</f>
        <v>1822</v>
      </c>
      <c r="G147">
        <f>Tabla1[[#This Row],[CUPOSOFERTADOS]]-F147</f>
        <v>-15</v>
      </c>
      <c r="H147" s="1">
        <f>Tabla1[[#This Row],[MATRICULA 03-06-2025]]/Tabla1[[#This Row],[CUPOSOFERTADOS]]</f>
        <v>1.0083010514665192</v>
      </c>
    </row>
    <row r="148" spans="1:8" x14ac:dyDescent="0.35">
      <c r="A148" t="s">
        <v>51</v>
      </c>
      <c r="B148" s="4">
        <v>247570000069</v>
      </c>
      <c r="C148" t="s">
        <v>179</v>
      </c>
      <c r="D148">
        <v>861</v>
      </c>
      <c r="E148">
        <v>823</v>
      </c>
      <c r="F148" s="4">
        <f>_xlfn.XLOOKUP(Tabla1[[#This Row],[DANE]],Hoja3!B:B,Hoja3!D:D)</f>
        <v>873</v>
      </c>
      <c r="G148">
        <f>Tabla1[[#This Row],[CUPOSOFERTADOS]]-F148</f>
        <v>-12</v>
      </c>
      <c r="H148" s="1">
        <f>Tabla1[[#This Row],[MATRICULA 03-06-2025]]/Tabla1[[#This Row],[CUPOSOFERTADOS]]</f>
        <v>1.0139372822299653</v>
      </c>
    </row>
    <row r="149" spans="1:8" x14ac:dyDescent="0.35">
      <c r="A149" t="s">
        <v>53</v>
      </c>
      <c r="B149" s="4">
        <v>247692000680</v>
      </c>
      <c r="C149" t="s">
        <v>181</v>
      </c>
      <c r="D149">
        <v>579</v>
      </c>
      <c r="E149">
        <v>578</v>
      </c>
      <c r="F149" s="4">
        <f>_xlfn.XLOOKUP(Tabla1[[#This Row],[DANE]],Hoja3!B:B,Hoja3!D:D)</f>
        <v>586</v>
      </c>
      <c r="G149">
        <f>Tabla1[[#This Row],[CUPOSOFERTADOS]]-F149</f>
        <v>-7</v>
      </c>
      <c r="H149" s="1">
        <f>Tabla1[[#This Row],[MATRICULA 03-06-2025]]/Tabla1[[#This Row],[CUPOSOFERTADOS]]</f>
        <v>1.0120898100172711</v>
      </c>
    </row>
    <row r="150" spans="1:8" x14ac:dyDescent="0.35">
      <c r="A150" t="s">
        <v>125</v>
      </c>
      <c r="B150" s="4">
        <v>247161000031</v>
      </c>
      <c r="C150" t="s">
        <v>182</v>
      </c>
      <c r="D150">
        <v>569</v>
      </c>
      <c r="E150">
        <v>557</v>
      </c>
      <c r="F150" s="4">
        <f>_xlfn.XLOOKUP(Tabla1[[#This Row],[DANE]],Hoja3!B:B,Hoja3!D:D)</f>
        <v>559</v>
      </c>
      <c r="G150">
        <f>Tabla1[[#This Row],[CUPOSOFERTADOS]]-F150</f>
        <v>10</v>
      </c>
      <c r="H150" s="1">
        <f>Tabla1[[#This Row],[MATRICULA 03-06-2025]]/Tabla1[[#This Row],[CUPOSOFERTADOS]]</f>
        <v>0.98242530755711777</v>
      </c>
    </row>
    <row r="151" spans="1:8" x14ac:dyDescent="0.35">
      <c r="A151" t="s">
        <v>9</v>
      </c>
      <c r="B151" s="4">
        <v>347675000115</v>
      </c>
      <c r="C151" t="s">
        <v>178</v>
      </c>
      <c r="D151">
        <v>521</v>
      </c>
      <c r="E151">
        <v>513</v>
      </c>
      <c r="F151" s="4">
        <f>_xlfn.XLOOKUP(Tabla1[[#This Row],[DANE]],Hoja3!B:B,Hoja3!D:D)</f>
        <v>534</v>
      </c>
      <c r="G151">
        <f>Tabla1[[#This Row],[CUPOSOFERTADOS]]-F151</f>
        <v>-13</v>
      </c>
      <c r="H151" s="1">
        <f>Tabla1[[#This Row],[MATRICULA 03-06-2025]]/Tabla1[[#This Row],[CUPOSOFERTADOS]]</f>
        <v>1.0249520153550864</v>
      </c>
    </row>
    <row r="152" spans="1:8" x14ac:dyDescent="0.35">
      <c r="A152" t="s">
        <v>44</v>
      </c>
      <c r="B152" s="4">
        <v>247288010761</v>
      </c>
      <c r="C152" t="s">
        <v>180</v>
      </c>
      <c r="D152">
        <v>1221</v>
      </c>
      <c r="E152">
        <v>1221</v>
      </c>
      <c r="F152" s="4">
        <f>_xlfn.XLOOKUP(Tabla1[[#This Row],[DANE]],Hoja3!B:B,Hoja3!D:D)</f>
        <v>1190</v>
      </c>
      <c r="G152">
        <f>Tabla1[[#This Row],[CUPOSOFERTADOS]]-F152</f>
        <v>31</v>
      </c>
      <c r="H152" s="1">
        <f>Tabla1[[#This Row],[MATRICULA 03-06-2025]]/Tabla1[[#This Row],[CUPOSOFERTADOS]]</f>
        <v>0.97461097461097457</v>
      </c>
    </row>
    <row r="153" spans="1:8" x14ac:dyDescent="0.35">
      <c r="A153" t="s">
        <v>17</v>
      </c>
      <c r="B153" s="4">
        <v>247703000059</v>
      </c>
      <c r="C153" t="s">
        <v>127</v>
      </c>
      <c r="D153">
        <v>600</v>
      </c>
      <c r="E153">
        <v>597</v>
      </c>
      <c r="F153" s="4">
        <f>_xlfn.XLOOKUP(Tabla1[[#This Row],[DANE]],Hoja3!B:B,Hoja3!D:D)</f>
        <v>625</v>
      </c>
      <c r="G153">
        <f>Tabla1[[#This Row],[CUPOSOFERTADOS]]-F153</f>
        <v>-25</v>
      </c>
      <c r="H153" s="1">
        <f>Tabla1[[#This Row],[MATRICULA 03-06-2025]]/Tabla1[[#This Row],[CUPOSOFERTADOS]]</f>
        <v>1.0416666666666667</v>
      </c>
    </row>
    <row r="154" spans="1:8" x14ac:dyDescent="0.35">
      <c r="A154" t="s">
        <v>34</v>
      </c>
      <c r="B154" s="4">
        <v>247551000317</v>
      </c>
      <c r="C154" t="s">
        <v>183</v>
      </c>
      <c r="D154">
        <v>176</v>
      </c>
      <c r="E154">
        <v>178</v>
      </c>
      <c r="F154" s="4">
        <f>_xlfn.XLOOKUP(Tabla1[[#This Row],[DANE]],Hoja3!B:B,Hoja3!D:D)</f>
        <v>233</v>
      </c>
      <c r="G154">
        <f>Tabla1[[#This Row],[CUPOSOFERTADOS]]-F154</f>
        <v>-57</v>
      </c>
      <c r="H154" s="1">
        <f>Tabla1[[#This Row],[MATRICULA 03-06-2025]]/Tabla1[[#This Row],[CUPOSOFERTADOS]]</f>
        <v>1.3238636363636365</v>
      </c>
    </row>
    <row r="155" spans="1:8" x14ac:dyDescent="0.35">
      <c r="D155">
        <v>176882</v>
      </c>
      <c r="E155">
        <v>172804</v>
      </c>
      <c r="F155" s="4">
        <f>SUBTOTAL(109,F2:F154)</f>
        <v>168457</v>
      </c>
      <c r="G155">
        <f>Tabla1[[#This Row],[CUPOSOFERTADOS]]-F155</f>
        <v>8425</v>
      </c>
    </row>
  </sheetData>
  <conditionalFormatting sqref="H2:H154">
    <cfRule type="iconSet" priority="1">
      <iconSet iconSet="3Symbols">
        <cfvo type="percent" val="0"/>
        <cfvo type="num" val="0.7"/>
        <cfvo type="num" val="0.9"/>
      </iconSet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29FB-F15A-4E3D-BF6E-CB93E5AFCDBD}">
  <dimension ref="A1:C155"/>
  <sheetViews>
    <sheetView workbookViewId="0">
      <selection sqref="A1:C155"/>
    </sheetView>
  </sheetViews>
  <sheetFormatPr baseColWidth="10" defaultRowHeight="14.5" x14ac:dyDescent="0.35"/>
  <sheetData>
    <row r="1" spans="1:3" x14ac:dyDescent="0.35">
      <c r="A1" t="s">
        <v>1</v>
      </c>
      <c r="B1" t="s">
        <v>184</v>
      </c>
      <c r="C1" t="s">
        <v>185</v>
      </c>
    </row>
    <row r="2" spans="1:3" x14ac:dyDescent="0.35">
      <c r="A2">
        <v>247288000200</v>
      </c>
      <c r="B2" t="s">
        <v>76</v>
      </c>
      <c r="C2">
        <v>1306</v>
      </c>
    </row>
    <row r="3" spans="1:3" x14ac:dyDescent="0.35">
      <c r="A3">
        <v>247288000595</v>
      </c>
      <c r="B3" t="s">
        <v>102</v>
      </c>
      <c r="C3">
        <v>957</v>
      </c>
    </row>
    <row r="4" spans="1:3" x14ac:dyDescent="0.35">
      <c r="A4">
        <v>247288000641</v>
      </c>
      <c r="B4" t="s">
        <v>132</v>
      </c>
      <c r="C4">
        <v>1221</v>
      </c>
    </row>
    <row r="5" spans="1:3" x14ac:dyDescent="0.35">
      <c r="A5">
        <v>147053000046</v>
      </c>
      <c r="B5" t="s">
        <v>177</v>
      </c>
      <c r="C5">
        <v>2091</v>
      </c>
    </row>
    <row r="6" spans="1:3" x14ac:dyDescent="0.35">
      <c r="A6">
        <v>147053000151</v>
      </c>
      <c r="B6" t="s">
        <v>170</v>
      </c>
      <c r="C6">
        <v>839</v>
      </c>
    </row>
    <row r="7" spans="1:3" x14ac:dyDescent="0.35">
      <c r="A7">
        <v>147053000488</v>
      </c>
      <c r="B7" t="s">
        <v>124</v>
      </c>
      <c r="C7">
        <v>1517</v>
      </c>
    </row>
    <row r="8" spans="1:3" x14ac:dyDescent="0.35">
      <c r="A8">
        <v>147053001913</v>
      </c>
      <c r="B8" t="s">
        <v>117</v>
      </c>
      <c r="C8">
        <v>1531</v>
      </c>
    </row>
    <row r="9" spans="1:3" x14ac:dyDescent="0.35">
      <c r="A9">
        <v>247053000032</v>
      </c>
      <c r="B9" t="s">
        <v>57</v>
      </c>
      <c r="C9">
        <v>1540</v>
      </c>
    </row>
    <row r="10" spans="1:3" x14ac:dyDescent="0.35">
      <c r="A10">
        <v>247053002213</v>
      </c>
      <c r="B10" t="s">
        <v>47</v>
      </c>
      <c r="C10">
        <v>542</v>
      </c>
    </row>
    <row r="11" spans="1:3" x14ac:dyDescent="0.35">
      <c r="A11">
        <v>147058000168</v>
      </c>
      <c r="B11" t="s">
        <v>151</v>
      </c>
      <c r="C11">
        <v>2356</v>
      </c>
    </row>
    <row r="12" spans="1:3" x14ac:dyDescent="0.35">
      <c r="A12">
        <v>247058000791</v>
      </c>
      <c r="B12" t="s">
        <v>22</v>
      </c>
      <c r="C12">
        <v>414</v>
      </c>
    </row>
    <row r="13" spans="1:3" x14ac:dyDescent="0.35">
      <c r="A13">
        <v>247058000987</v>
      </c>
      <c r="B13" t="s">
        <v>144</v>
      </c>
      <c r="C13">
        <v>1692</v>
      </c>
    </row>
    <row r="14" spans="1:3" x14ac:dyDescent="0.35">
      <c r="A14">
        <v>347058000426</v>
      </c>
      <c r="B14" t="s">
        <v>83</v>
      </c>
      <c r="C14">
        <v>2549</v>
      </c>
    </row>
    <row r="15" spans="1:3" x14ac:dyDescent="0.35">
      <c r="A15">
        <v>147161000109</v>
      </c>
      <c r="B15" t="s">
        <v>126</v>
      </c>
      <c r="C15">
        <v>1219</v>
      </c>
    </row>
    <row r="16" spans="1:3" x14ac:dyDescent="0.35">
      <c r="A16">
        <v>247161000031</v>
      </c>
      <c r="B16" t="s">
        <v>182</v>
      </c>
      <c r="C16">
        <v>576</v>
      </c>
    </row>
    <row r="17" spans="1:3" x14ac:dyDescent="0.35">
      <c r="A17">
        <v>147170000014</v>
      </c>
      <c r="B17" t="s">
        <v>73</v>
      </c>
      <c r="C17">
        <v>1312</v>
      </c>
    </row>
    <row r="18" spans="1:3" x14ac:dyDescent="0.35">
      <c r="A18">
        <v>147170000022</v>
      </c>
      <c r="B18" t="s">
        <v>55</v>
      </c>
      <c r="C18">
        <v>2100</v>
      </c>
    </row>
    <row r="19" spans="1:3" x14ac:dyDescent="0.35">
      <c r="A19">
        <v>247170000027</v>
      </c>
      <c r="B19" t="s">
        <v>43</v>
      </c>
      <c r="C19">
        <v>463</v>
      </c>
    </row>
    <row r="20" spans="1:3" x14ac:dyDescent="0.35">
      <c r="A20">
        <v>247170000621</v>
      </c>
      <c r="B20" t="s">
        <v>38</v>
      </c>
      <c r="C20">
        <v>631</v>
      </c>
    </row>
    <row r="21" spans="1:3" x14ac:dyDescent="0.35">
      <c r="A21">
        <v>247161000022</v>
      </c>
      <c r="B21" t="s">
        <v>33</v>
      </c>
      <c r="C21">
        <v>483</v>
      </c>
    </row>
    <row r="22" spans="1:3" x14ac:dyDescent="0.35">
      <c r="A22">
        <v>247161000197</v>
      </c>
      <c r="B22" t="s">
        <v>118</v>
      </c>
      <c r="C22">
        <v>829</v>
      </c>
    </row>
    <row r="23" spans="1:3" x14ac:dyDescent="0.35">
      <c r="A23">
        <v>247161000316</v>
      </c>
      <c r="B23" t="s">
        <v>74</v>
      </c>
      <c r="C23">
        <v>444</v>
      </c>
    </row>
    <row r="24" spans="1:3" x14ac:dyDescent="0.35">
      <c r="A24">
        <v>247541000408</v>
      </c>
      <c r="B24" t="s">
        <v>166</v>
      </c>
      <c r="C24">
        <v>334</v>
      </c>
    </row>
    <row r="25" spans="1:3" x14ac:dyDescent="0.35">
      <c r="A25">
        <v>147245000252</v>
      </c>
      <c r="B25" t="s">
        <v>161</v>
      </c>
      <c r="C25">
        <v>4356</v>
      </c>
    </row>
    <row r="26" spans="1:3" x14ac:dyDescent="0.35">
      <c r="A26">
        <v>147245000261</v>
      </c>
      <c r="B26" t="s">
        <v>135</v>
      </c>
      <c r="C26">
        <v>2235</v>
      </c>
    </row>
    <row r="27" spans="1:3" x14ac:dyDescent="0.35">
      <c r="A27">
        <v>147245001232</v>
      </c>
      <c r="B27" t="s">
        <v>66</v>
      </c>
      <c r="C27">
        <v>1821</v>
      </c>
    </row>
    <row r="28" spans="1:3" x14ac:dyDescent="0.35">
      <c r="A28">
        <v>147245001941</v>
      </c>
      <c r="B28" t="s">
        <v>149</v>
      </c>
      <c r="C28">
        <v>1981</v>
      </c>
    </row>
    <row r="29" spans="1:3" x14ac:dyDescent="0.35">
      <c r="A29">
        <v>247245000176</v>
      </c>
      <c r="B29" t="s">
        <v>89</v>
      </c>
      <c r="C29">
        <v>400</v>
      </c>
    </row>
    <row r="30" spans="1:3" x14ac:dyDescent="0.35">
      <c r="A30">
        <v>247245000184</v>
      </c>
      <c r="B30" t="s">
        <v>88</v>
      </c>
      <c r="C30">
        <v>268</v>
      </c>
    </row>
    <row r="31" spans="1:3" x14ac:dyDescent="0.35">
      <c r="A31">
        <v>247245000249</v>
      </c>
      <c r="B31" t="s">
        <v>36</v>
      </c>
      <c r="C31">
        <v>711</v>
      </c>
    </row>
    <row r="32" spans="1:3" x14ac:dyDescent="0.35">
      <c r="A32">
        <v>247245000419</v>
      </c>
      <c r="B32" t="s">
        <v>97</v>
      </c>
      <c r="C32">
        <v>452</v>
      </c>
    </row>
    <row r="33" spans="1:3" x14ac:dyDescent="0.35">
      <c r="A33">
        <v>247245000982</v>
      </c>
      <c r="B33" t="s">
        <v>140</v>
      </c>
      <c r="C33">
        <v>386</v>
      </c>
    </row>
    <row r="34" spans="1:3" x14ac:dyDescent="0.35">
      <c r="A34">
        <v>247245001555</v>
      </c>
      <c r="B34" t="s">
        <v>27</v>
      </c>
      <c r="C34">
        <v>310</v>
      </c>
    </row>
    <row r="35" spans="1:3" x14ac:dyDescent="0.35">
      <c r="A35">
        <v>247245001857</v>
      </c>
      <c r="B35" t="s">
        <v>133</v>
      </c>
      <c r="C35">
        <v>598</v>
      </c>
    </row>
    <row r="36" spans="1:3" x14ac:dyDescent="0.35">
      <c r="A36">
        <v>247245001890</v>
      </c>
      <c r="B36" t="s">
        <v>131</v>
      </c>
      <c r="C36">
        <v>1177</v>
      </c>
    </row>
    <row r="37" spans="1:3" x14ac:dyDescent="0.35">
      <c r="A37">
        <v>247245001903</v>
      </c>
      <c r="B37" t="s">
        <v>77</v>
      </c>
      <c r="C37">
        <v>282</v>
      </c>
    </row>
    <row r="38" spans="1:3" x14ac:dyDescent="0.35">
      <c r="A38">
        <v>247245001997</v>
      </c>
      <c r="B38" t="s">
        <v>122</v>
      </c>
      <c r="C38">
        <v>508</v>
      </c>
    </row>
    <row r="39" spans="1:3" x14ac:dyDescent="0.35">
      <c r="A39">
        <v>247245002021</v>
      </c>
      <c r="B39" t="s">
        <v>82</v>
      </c>
      <c r="C39">
        <v>385</v>
      </c>
    </row>
    <row r="40" spans="1:3" x14ac:dyDescent="0.35">
      <c r="A40">
        <v>147258000146</v>
      </c>
      <c r="B40" t="s">
        <v>148</v>
      </c>
      <c r="C40">
        <v>1379</v>
      </c>
    </row>
    <row r="41" spans="1:3" x14ac:dyDescent="0.35">
      <c r="A41">
        <v>247258000001</v>
      </c>
      <c r="B41" t="s">
        <v>8</v>
      </c>
      <c r="C41">
        <v>573</v>
      </c>
    </row>
    <row r="42" spans="1:3" x14ac:dyDescent="0.35">
      <c r="A42">
        <v>247258000159</v>
      </c>
      <c r="B42" t="s">
        <v>146</v>
      </c>
      <c r="C42">
        <v>503</v>
      </c>
    </row>
    <row r="43" spans="1:3" x14ac:dyDescent="0.35">
      <c r="A43">
        <v>247258000370</v>
      </c>
      <c r="B43" t="s">
        <v>65</v>
      </c>
      <c r="C43">
        <v>1030</v>
      </c>
    </row>
    <row r="44" spans="1:3" x14ac:dyDescent="0.35">
      <c r="A44">
        <v>147268002040</v>
      </c>
      <c r="B44" t="s">
        <v>142</v>
      </c>
      <c r="C44">
        <v>1569</v>
      </c>
    </row>
    <row r="45" spans="1:3" x14ac:dyDescent="0.35">
      <c r="A45">
        <v>247053000474</v>
      </c>
      <c r="B45" t="s">
        <v>141</v>
      </c>
      <c r="C45">
        <v>2244</v>
      </c>
    </row>
    <row r="46" spans="1:3" x14ac:dyDescent="0.35">
      <c r="A46">
        <v>247268002052</v>
      </c>
      <c r="B46" t="s">
        <v>60</v>
      </c>
      <c r="C46">
        <v>1647</v>
      </c>
    </row>
    <row r="47" spans="1:3" x14ac:dyDescent="0.35">
      <c r="A47">
        <v>147288000094</v>
      </c>
      <c r="B47" t="s">
        <v>45</v>
      </c>
      <c r="C47">
        <v>1035</v>
      </c>
    </row>
    <row r="48" spans="1:3" x14ac:dyDescent="0.35">
      <c r="A48">
        <v>147288000141</v>
      </c>
      <c r="B48" t="s">
        <v>119</v>
      </c>
      <c r="C48">
        <v>3153</v>
      </c>
    </row>
    <row r="49" spans="1:3" x14ac:dyDescent="0.35">
      <c r="A49">
        <v>147288000264</v>
      </c>
      <c r="B49" t="s">
        <v>99</v>
      </c>
      <c r="C49">
        <v>2751</v>
      </c>
    </row>
    <row r="50" spans="1:3" x14ac:dyDescent="0.35">
      <c r="A50">
        <v>147288000833</v>
      </c>
      <c r="B50" t="s">
        <v>103</v>
      </c>
      <c r="C50">
        <v>2024</v>
      </c>
    </row>
    <row r="51" spans="1:3" x14ac:dyDescent="0.35">
      <c r="A51">
        <v>147288010391</v>
      </c>
      <c r="B51" t="s">
        <v>129</v>
      </c>
      <c r="C51">
        <v>1660</v>
      </c>
    </row>
    <row r="52" spans="1:3" x14ac:dyDescent="0.35">
      <c r="A52">
        <v>247288000013</v>
      </c>
      <c r="B52" t="s">
        <v>123</v>
      </c>
      <c r="C52">
        <v>1006</v>
      </c>
    </row>
    <row r="53" spans="1:3" x14ac:dyDescent="0.35">
      <c r="A53">
        <v>247288001168</v>
      </c>
      <c r="B53" t="s">
        <v>160</v>
      </c>
      <c r="C53">
        <v>890</v>
      </c>
    </row>
    <row r="54" spans="1:3" x14ac:dyDescent="0.35">
      <c r="A54">
        <v>247288010761</v>
      </c>
      <c r="B54" t="s">
        <v>180</v>
      </c>
      <c r="C54">
        <v>1244</v>
      </c>
    </row>
    <row r="55" spans="1:3" x14ac:dyDescent="0.35">
      <c r="A55">
        <v>347288000352</v>
      </c>
      <c r="B55" t="s">
        <v>50</v>
      </c>
      <c r="C55">
        <v>1171</v>
      </c>
    </row>
    <row r="56" spans="1:3" x14ac:dyDescent="0.35">
      <c r="A56">
        <v>147318000019</v>
      </c>
      <c r="B56" t="s">
        <v>29</v>
      </c>
      <c r="C56">
        <v>1084</v>
      </c>
    </row>
    <row r="57" spans="1:3" x14ac:dyDescent="0.35">
      <c r="A57">
        <v>147318000027</v>
      </c>
      <c r="B57" t="s">
        <v>116</v>
      </c>
      <c r="C57">
        <v>1153</v>
      </c>
    </row>
    <row r="58" spans="1:3" x14ac:dyDescent="0.35">
      <c r="A58">
        <v>147318000311</v>
      </c>
      <c r="B58" t="s">
        <v>150</v>
      </c>
      <c r="C58">
        <v>836</v>
      </c>
    </row>
    <row r="59" spans="1:3" x14ac:dyDescent="0.35">
      <c r="A59">
        <v>247318000111</v>
      </c>
      <c r="B59" t="s">
        <v>104</v>
      </c>
      <c r="C59">
        <v>427</v>
      </c>
    </row>
    <row r="60" spans="1:3" x14ac:dyDescent="0.35">
      <c r="A60">
        <v>247318000188</v>
      </c>
      <c r="B60" t="s">
        <v>40</v>
      </c>
      <c r="C60">
        <v>348</v>
      </c>
    </row>
    <row r="61" spans="1:3" x14ac:dyDescent="0.35">
      <c r="A61">
        <v>247318000234</v>
      </c>
      <c r="B61" t="s">
        <v>121</v>
      </c>
      <c r="C61">
        <v>768</v>
      </c>
    </row>
    <row r="62" spans="1:3" x14ac:dyDescent="0.35">
      <c r="A62">
        <v>247318000528</v>
      </c>
      <c r="B62" t="s">
        <v>101</v>
      </c>
      <c r="C62">
        <v>393</v>
      </c>
    </row>
    <row r="63" spans="1:3" x14ac:dyDescent="0.35">
      <c r="A63">
        <v>247318000561</v>
      </c>
      <c r="B63" t="s">
        <v>114</v>
      </c>
      <c r="C63">
        <v>358</v>
      </c>
    </row>
    <row r="64" spans="1:3" x14ac:dyDescent="0.35">
      <c r="A64">
        <v>247318000790</v>
      </c>
      <c r="B64" t="s">
        <v>154</v>
      </c>
      <c r="C64">
        <v>890</v>
      </c>
    </row>
    <row r="65" spans="1:3" x14ac:dyDescent="0.35">
      <c r="A65">
        <v>247460000249</v>
      </c>
      <c r="B65" t="s">
        <v>162</v>
      </c>
      <c r="C65">
        <v>1818</v>
      </c>
    </row>
    <row r="66" spans="1:3" x14ac:dyDescent="0.35">
      <c r="A66">
        <v>247555002331</v>
      </c>
      <c r="B66" t="s">
        <v>91</v>
      </c>
      <c r="C66">
        <v>2525</v>
      </c>
    </row>
    <row r="67" spans="1:3" x14ac:dyDescent="0.35">
      <c r="A67">
        <v>247555002471</v>
      </c>
      <c r="B67" t="s">
        <v>63</v>
      </c>
      <c r="C67">
        <v>1380</v>
      </c>
    </row>
    <row r="68" spans="1:3" x14ac:dyDescent="0.35">
      <c r="A68">
        <v>247541000190</v>
      </c>
      <c r="B68" t="s">
        <v>164</v>
      </c>
      <c r="C68">
        <v>293</v>
      </c>
    </row>
    <row r="69" spans="1:3" x14ac:dyDescent="0.35">
      <c r="A69">
        <v>247541000343</v>
      </c>
      <c r="B69" t="s">
        <v>156</v>
      </c>
      <c r="C69">
        <v>433</v>
      </c>
    </row>
    <row r="70" spans="1:3" x14ac:dyDescent="0.35">
      <c r="A70">
        <v>247541000360</v>
      </c>
      <c r="B70" t="s">
        <v>25</v>
      </c>
      <c r="C70">
        <v>468</v>
      </c>
    </row>
    <row r="71" spans="1:3" x14ac:dyDescent="0.35">
      <c r="A71">
        <v>247541000475</v>
      </c>
      <c r="B71" t="s">
        <v>72</v>
      </c>
      <c r="C71">
        <v>532</v>
      </c>
    </row>
    <row r="72" spans="1:3" x14ac:dyDescent="0.35">
      <c r="A72">
        <v>147545001668</v>
      </c>
      <c r="B72" t="s">
        <v>169</v>
      </c>
      <c r="C72">
        <v>1772</v>
      </c>
    </row>
    <row r="73" spans="1:3" x14ac:dyDescent="0.35">
      <c r="A73">
        <v>147707001616</v>
      </c>
      <c r="B73" t="s">
        <v>79</v>
      </c>
      <c r="C73">
        <v>574</v>
      </c>
    </row>
    <row r="74" spans="1:3" x14ac:dyDescent="0.35">
      <c r="A74">
        <v>247545000071</v>
      </c>
      <c r="B74" t="s">
        <v>155</v>
      </c>
      <c r="C74">
        <v>668</v>
      </c>
    </row>
    <row r="75" spans="1:3" x14ac:dyDescent="0.35">
      <c r="A75">
        <v>247545001701</v>
      </c>
      <c r="B75" t="s">
        <v>14</v>
      </c>
      <c r="C75">
        <v>333</v>
      </c>
    </row>
    <row r="76" spans="1:3" x14ac:dyDescent="0.35">
      <c r="A76">
        <v>247707000002</v>
      </c>
      <c r="B76" t="s">
        <v>107</v>
      </c>
      <c r="C76">
        <v>468</v>
      </c>
    </row>
    <row r="77" spans="1:3" x14ac:dyDescent="0.35">
      <c r="A77">
        <v>147551000011</v>
      </c>
      <c r="B77" t="s">
        <v>105</v>
      </c>
      <c r="C77">
        <v>1562</v>
      </c>
    </row>
    <row r="78" spans="1:3" x14ac:dyDescent="0.35">
      <c r="A78">
        <v>147551000410</v>
      </c>
      <c r="B78" t="s">
        <v>115</v>
      </c>
      <c r="C78">
        <v>1189</v>
      </c>
    </row>
    <row r="79" spans="1:3" x14ac:dyDescent="0.35">
      <c r="A79">
        <v>147551000801</v>
      </c>
      <c r="B79" t="s">
        <v>20</v>
      </c>
      <c r="C79">
        <v>552</v>
      </c>
    </row>
    <row r="80" spans="1:3" x14ac:dyDescent="0.35">
      <c r="A80">
        <v>247551000392</v>
      </c>
      <c r="B80" t="s">
        <v>94</v>
      </c>
      <c r="C80">
        <v>1247</v>
      </c>
    </row>
    <row r="81" spans="1:3" x14ac:dyDescent="0.35">
      <c r="A81">
        <v>247551001003</v>
      </c>
      <c r="B81" t="s">
        <v>92</v>
      </c>
      <c r="C81">
        <v>1078</v>
      </c>
    </row>
    <row r="82" spans="1:3" x14ac:dyDescent="0.35">
      <c r="A82">
        <v>247551001178</v>
      </c>
      <c r="B82" t="s">
        <v>64</v>
      </c>
      <c r="C82">
        <v>424</v>
      </c>
    </row>
    <row r="83" spans="1:3" x14ac:dyDescent="0.35">
      <c r="A83">
        <v>247551001224</v>
      </c>
      <c r="B83" t="s">
        <v>23</v>
      </c>
      <c r="C83">
        <v>538</v>
      </c>
    </row>
    <row r="84" spans="1:3" x14ac:dyDescent="0.35">
      <c r="A84">
        <v>347551000052</v>
      </c>
      <c r="B84" t="s">
        <v>58</v>
      </c>
      <c r="C84">
        <v>771</v>
      </c>
    </row>
    <row r="85" spans="1:3" x14ac:dyDescent="0.35">
      <c r="A85">
        <v>147555000091</v>
      </c>
      <c r="B85" t="s">
        <v>128</v>
      </c>
      <c r="C85">
        <v>1815</v>
      </c>
    </row>
    <row r="86" spans="1:3" x14ac:dyDescent="0.35">
      <c r="A86">
        <v>147555000171</v>
      </c>
      <c r="B86" t="s">
        <v>69</v>
      </c>
      <c r="C86">
        <v>690</v>
      </c>
    </row>
    <row r="87" spans="1:3" x14ac:dyDescent="0.35">
      <c r="A87">
        <v>147555000295</v>
      </c>
      <c r="B87" t="s">
        <v>98</v>
      </c>
      <c r="C87">
        <v>3224</v>
      </c>
    </row>
    <row r="88" spans="1:3" x14ac:dyDescent="0.35">
      <c r="A88">
        <v>147555000627</v>
      </c>
      <c r="B88" t="s">
        <v>174</v>
      </c>
      <c r="C88">
        <v>2384</v>
      </c>
    </row>
    <row r="89" spans="1:3" x14ac:dyDescent="0.35">
      <c r="A89">
        <v>247555000001</v>
      </c>
      <c r="B89" t="s">
        <v>81</v>
      </c>
      <c r="C89">
        <v>3137</v>
      </c>
    </row>
    <row r="90" spans="1:3" x14ac:dyDescent="0.35">
      <c r="A90">
        <v>247555002624</v>
      </c>
      <c r="B90" t="s">
        <v>143</v>
      </c>
      <c r="C90">
        <v>1598</v>
      </c>
    </row>
    <row r="91" spans="1:3" x14ac:dyDescent="0.35">
      <c r="A91">
        <v>147570000099</v>
      </c>
      <c r="B91" t="s">
        <v>52</v>
      </c>
      <c r="C91">
        <v>1735</v>
      </c>
    </row>
    <row r="92" spans="1:3" x14ac:dyDescent="0.35">
      <c r="A92">
        <v>247570000034</v>
      </c>
      <c r="B92" t="s">
        <v>130</v>
      </c>
      <c r="C92">
        <v>722</v>
      </c>
    </row>
    <row r="93" spans="1:3" x14ac:dyDescent="0.35">
      <c r="A93">
        <v>247570000051</v>
      </c>
      <c r="B93" t="s">
        <v>172</v>
      </c>
      <c r="C93">
        <v>2095</v>
      </c>
    </row>
    <row r="94" spans="1:3" x14ac:dyDescent="0.35">
      <c r="A94">
        <v>247570000069</v>
      </c>
      <c r="B94" t="s">
        <v>179</v>
      </c>
      <c r="C94">
        <v>866</v>
      </c>
    </row>
    <row r="95" spans="1:3" x14ac:dyDescent="0.35">
      <c r="A95">
        <v>247570000352</v>
      </c>
      <c r="B95" t="s">
        <v>95</v>
      </c>
      <c r="C95">
        <v>540</v>
      </c>
    </row>
    <row r="96" spans="1:3" x14ac:dyDescent="0.35">
      <c r="A96">
        <v>147605000151</v>
      </c>
      <c r="B96" t="s">
        <v>106</v>
      </c>
      <c r="C96">
        <v>1036</v>
      </c>
    </row>
    <row r="97" spans="1:3" x14ac:dyDescent="0.35">
      <c r="A97">
        <v>247605000067</v>
      </c>
      <c r="B97" t="s">
        <v>31</v>
      </c>
      <c r="C97">
        <v>497</v>
      </c>
    </row>
    <row r="98" spans="1:3" x14ac:dyDescent="0.35">
      <c r="A98">
        <v>247058000171</v>
      </c>
      <c r="B98" t="s">
        <v>86</v>
      </c>
      <c r="C98">
        <v>310</v>
      </c>
    </row>
    <row r="99" spans="1:3" x14ac:dyDescent="0.35">
      <c r="A99">
        <v>247058001045</v>
      </c>
      <c r="B99" t="s">
        <v>163</v>
      </c>
      <c r="C99">
        <v>1986</v>
      </c>
    </row>
    <row r="100" spans="1:3" x14ac:dyDescent="0.35">
      <c r="A100">
        <v>247551000317</v>
      </c>
      <c r="B100" t="s">
        <v>183</v>
      </c>
      <c r="C100">
        <v>200</v>
      </c>
    </row>
    <row r="101" spans="1:3" x14ac:dyDescent="0.35">
      <c r="A101">
        <v>247551001071</v>
      </c>
      <c r="B101" t="s">
        <v>35</v>
      </c>
      <c r="C101">
        <v>1555</v>
      </c>
    </row>
    <row r="102" spans="1:3" x14ac:dyDescent="0.35">
      <c r="A102">
        <v>247660000181</v>
      </c>
      <c r="B102" t="s">
        <v>168</v>
      </c>
      <c r="C102">
        <v>701</v>
      </c>
    </row>
    <row r="103" spans="1:3" x14ac:dyDescent="0.35">
      <c r="A103">
        <v>147675000060</v>
      </c>
      <c r="B103" t="s">
        <v>10</v>
      </c>
      <c r="C103">
        <v>1325</v>
      </c>
    </row>
    <row r="104" spans="1:3" x14ac:dyDescent="0.35">
      <c r="A104">
        <v>347675000115</v>
      </c>
      <c r="B104" t="s">
        <v>178</v>
      </c>
      <c r="C104">
        <v>529</v>
      </c>
    </row>
    <row r="105" spans="1:3" x14ac:dyDescent="0.35">
      <c r="A105">
        <v>147692000057</v>
      </c>
      <c r="B105" t="s">
        <v>54</v>
      </c>
      <c r="C105">
        <v>956</v>
      </c>
    </row>
    <row r="106" spans="1:3" x14ac:dyDescent="0.35">
      <c r="A106">
        <v>147692000081</v>
      </c>
      <c r="B106" t="s">
        <v>157</v>
      </c>
      <c r="C106">
        <v>1412</v>
      </c>
    </row>
    <row r="107" spans="1:3" x14ac:dyDescent="0.35">
      <c r="A107">
        <v>247692000043</v>
      </c>
      <c r="B107" t="s">
        <v>152</v>
      </c>
      <c r="C107">
        <v>336</v>
      </c>
    </row>
    <row r="108" spans="1:3" x14ac:dyDescent="0.35">
      <c r="A108">
        <v>247692000281</v>
      </c>
      <c r="B108" t="s">
        <v>85</v>
      </c>
      <c r="C108">
        <v>354</v>
      </c>
    </row>
    <row r="109" spans="1:3" x14ac:dyDescent="0.35">
      <c r="A109">
        <v>247692000337</v>
      </c>
      <c r="B109" t="s">
        <v>139</v>
      </c>
      <c r="C109">
        <v>566</v>
      </c>
    </row>
    <row r="110" spans="1:3" x14ac:dyDescent="0.35">
      <c r="A110">
        <v>247692000434</v>
      </c>
      <c r="B110" t="s">
        <v>171</v>
      </c>
      <c r="C110">
        <v>694</v>
      </c>
    </row>
    <row r="111" spans="1:3" x14ac:dyDescent="0.35">
      <c r="A111">
        <v>247692000507</v>
      </c>
      <c r="B111" t="s">
        <v>108</v>
      </c>
      <c r="C111">
        <v>585</v>
      </c>
    </row>
    <row r="112" spans="1:3" x14ac:dyDescent="0.35">
      <c r="A112">
        <v>247692000680</v>
      </c>
      <c r="B112" t="s">
        <v>181</v>
      </c>
      <c r="C112">
        <v>586</v>
      </c>
    </row>
    <row r="113" spans="1:3" x14ac:dyDescent="0.35">
      <c r="A113">
        <v>247703000059</v>
      </c>
      <c r="B113" t="s">
        <v>127</v>
      </c>
      <c r="C113">
        <v>615</v>
      </c>
    </row>
    <row r="114" spans="1:3" x14ac:dyDescent="0.35">
      <c r="A114">
        <v>247703000067</v>
      </c>
      <c r="B114" t="s">
        <v>56</v>
      </c>
      <c r="C114">
        <v>820</v>
      </c>
    </row>
    <row r="115" spans="1:3" x14ac:dyDescent="0.35">
      <c r="A115">
        <v>247703000130</v>
      </c>
      <c r="B115" t="s">
        <v>113</v>
      </c>
      <c r="C115">
        <v>371</v>
      </c>
    </row>
    <row r="116" spans="1:3" x14ac:dyDescent="0.35">
      <c r="A116">
        <v>247703000148</v>
      </c>
      <c r="B116" t="s">
        <v>120</v>
      </c>
      <c r="C116">
        <v>487</v>
      </c>
    </row>
    <row r="117" spans="1:3" x14ac:dyDescent="0.35">
      <c r="A117">
        <v>447703000180</v>
      </c>
      <c r="B117" t="s">
        <v>18</v>
      </c>
      <c r="C117">
        <v>680</v>
      </c>
    </row>
    <row r="118" spans="1:3" x14ac:dyDescent="0.35">
      <c r="A118">
        <v>147707000156</v>
      </c>
      <c r="B118" t="s">
        <v>153</v>
      </c>
      <c r="C118">
        <v>1224</v>
      </c>
    </row>
    <row r="119" spans="1:3" x14ac:dyDescent="0.35">
      <c r="A119">
        <v>147707001039</v>
      </c>
      <c r="B119" t="s">
        <v>16</v>
      </c>
      <c r="C119">
        <v>902</v>
      </c>
    </row>
    <row r="120" spans="1:3" x14ac:dyDescent="0.35">
      <c r="A120">
        <v>147707001705</v>
      </c>
      <c r="B120" t="s">
        <v>165</v>
      </c>
      <c r="C120">
        <v>1885</v>
      </c>
    </row>
    <row r="121" spans="1:3" x14ac:dyDescent="0.35">
      <c r="A121">
        <v>247707000053</v>
      </c>
      <c r="B121" t="s">
        <v>173</v>
      </c>
      <c r="C121">
        <v>566</v>
      </c>
    </row>
    <row r="122" spans="1:3" x14ac:dyDescent="0.35">
      <c r="A122">
        <v>247707000673</v>
      </c>
      <c r="B122" t="s">
        <v>87</v>
      </c>
      <c r="C122">
        <v>617</v>
      </c>
    </row>
    <row r="123" spans="1:3" x14ac:dyDescent="0.35">
      <c r="A123">
        <v>247707000827</v>
      </c>
      <c r="B123" t="s">
        <v>71</v>
      </c>
      <c r="C123">
        <v>605</v>
      </c>
    </row>
    <row r="124" spans="1:3" x14ac:dyDescent="0.35">
      <c r="A124">
        <v>247707000347</v>
      </c>
      <c r="B124" t="s">
        <v>111</v>
      </c>
      <c r="C124">
        <v>288</v>
      </c>
    </row>
    <row r="125" spans="1:3" x14ac:dyDescent="0.35">
      <c r="A125">
        <v>247707000461</v>
      </c>
      <c r="B125" t="s">
        <v>29</v>
      </c>
      <c r="C125">
        <v>242</v>
      </c>
    </row>
    <row r="126" spans="1:3" x14ac:dyDescent="0.35">
      <c r="A126">
        <v>247707000908</v>
      </c>
      <c r="B126" t="s">
        <v>78</v>
      </c>
      <c r="C126">
        <v>184</v>
      </c>
    </row>
    <row r="127" spans="1:3" x14ac:dyDescent="0.35">
      <c r="A127">
        <v>247707001424</v>
      </c>
      <c r="B127" t="s">
        <v>147</v>
      </c>
      <c r="C127">
        <v>1724</v>
      </c>
    </row>
    <row r="128" spans="1:3" x14ac:dyDescent="0.35">
      <c r="A128">
        <v>247720000011</v>
      </c>
      <c r="B128" t="s">
        <v>105</v>
      </c>
      <c r="C128">
        <v>248</v>
      </c>
    </row>
    <row r="129" spans="1:3" x14ac:dyDescent="0.35">
      <c r="A129">
        <v>147745000437</v>
      </c>
      <c r="B129" t="s">
        <v>12</v>
      </c>
      <c r="C129">
        <v>2631</v>
      </c>
    </row>
    <row r="130" spans="1:3" x14ac:dyDescent="0.35">
      <c r="A130">
        <v>247745000181</v>
      </c>
      <c r="B130" t="s">
        <v>176</v>
      </c>
      <c r="C130">
        <v>1993</v>
      </c>
    </row>
    <row r="131" spans="1:3" x14ac:dyDescent="0.35">
      <c r="A131">
        <v>147798000081</v>
      </c>
      <c r="B131" t="s">
        <v>16</v>
      </c>
      <c r="C131">
        <v>798</v>
      </c>
    </row>
    <row r="132" spans="1:3" x14ac:dyDescent="0.35">
      <c r="A132">
        <v>147798000099</v>
      </c>
      <c r="B132" t="s">
        <v>167</v>
      </c>
      <c r="C132">
        <v>891</v>
      </c>
    </row>
    <row r="133" spans="1:3" x14ac:dyDescent="0.35">
      <c r="A133">
        <v>247798000034</v>
      </c>
      <c r="B133" t="s">
        <v>100</v>
      </c>
      <c r="C133">
        <v>554</v>
      </c>
    </row>
    <row r="134" spans="1:3" x14ac:dyDescent="0.35">
      <c r="A134">
        <v>247798000051</v>
      </c>
      <c r="B134" t="s">
        <v>90</v>
      </c>
      <c r="C134">
        <v>286</v>
      </c>
    </row>
    <row r="135" spans="1:3" x14ac:dyDescent="0.35">
      <c r="A135">
        <v>247798000077</v>
      </c>
      <c r="B135" t="s">
        <v>145</v>
      </c>
      <c r="C135">
        <v>342</v>
      </c>
    </row>
    <row r="136" spans="1:3" x14ac:dyDescent="0.35">
      <c r="A136">
        <v>447798000327</v>
      </c>
      <c r="B136" t="s">
        <v>61</v>
      </c>
      <c r="C136">
        <v>600</v>
      </c>
    </row>
    <row r="137" spans="1:3" x14ac:dyDescent="0.35">
      <c r="A137">
        <v>247541000131</v>
      </c>
      <c r="B137" t="s">
        <v>49</v>
      </c>
      <c r="C137">
        <v>241</v>
      </c>
    </row>
    <row r="138" spans="1:3" x14ac:dyDescent="0.35">
      <c r="A138">
        <v>247541000271</v>
      </c>
      <c r="B138" t="s">
        <v>84</v>
      </c>
      <c r="C138">
        <v>1179</v>
      </c>
    </row>
    <row r="139" spans="1:3" x14ac:dyDescent="0.35">
      <c r="A139">
        <v>247798000662</v>
      </c>
      <c r="B139" t="s">
        <v>134</v>
      </c>
      <c r="C139">
        <v>768</v>
      </c>
    </row>
    <row r="140" spans="1:3" x14ac:dyDescent="0.35">
      <c r="A140">
        <v>247189000010</v>
      </c>
      <c r="B140" t="s">
        <v>159</v>
      </c>
      <c r="C140">
        <v>494</v>
      </c>
    </row>
    <row r="141" spans="1:3" x14ac:dyDescent="0.35">
      <c r="A141">
        <v>247189000109</v>
      </c>
      <c r="B141" t="s">
        <v>152</v>
      </c>
      <c r="C141">
        <v>1071</v>
      </c>
    </row>
    <row r="142" spans="1:3" x14ac:dyDescent="0.35">
      <c r="A142">
        <v>247189000770</v>
      </c>
      <c r="B142" t="s">
        <v>137</v>
      </c>
      <c r="C142">
        <v>700</v>
      </c>
    </row>
    <row r="143" spans="1:3" x14ac:dyDescent="0.35">
      <c r="A143">
        <v>247189001385</v>
      </c>
      <c r="B143" t="s">
        <v>158</v>
      </c>
      <c r="C143">
        <v>643</v>
      </c>
    </row>
    <row r="144" spans="1:3" x14ac:dyDescent="0.35">
      <c r="A144">
        <v>247189001547</v>
      </c>
      <c r="B144" t="s">
        <v>138</v>
      </c>
      <c r="C144">
        <v>2777</v>
      </c>
    </row>
    <row r="145" spans="1:3" x14ac:dyDescent="0.35">
      <c r="A145">
        <v>247189001911</v>
      </c>
      <c r="B145" t="s">
        <v>110</v>
      </c>
      <c r="C145">
        <v>2662</v>
      </c>
    </row>
    <row r="146" spans="1:3" x14ac:dyDescent="0.35">
      <c r="A146">
        <v>247189002420</v>
      </c>
      <c r="B146" t="s">
        <v>136</v>
      </c>
      <c r="C146">
        <v>1635</v>
      </c>
    </row>
    <row r="147" spans="1:3" x14ac:dyDescent="0.35">
      <c r="A147">
        <v>247189004228</v>
      </c>
      <c r="B147" t="s">
        <v>42</v>
      </c>
      <c r="C147">
        <v>1128</v>
      </c>
    </row>
    <row r="148" spans="1:3" x14ac:dyDescent="0.35">
      <c r="A148">
        <v>247189004341</v>
      </c>
      <c r="B148" t="s">
        <v>96</v>
      </c>
      <c r="C148">
        <v>782</v>
      </c>
    </row>
    <row r="149" spans="1:3" x14ac:dyDescent="0.35">
      <c r="A149">
        <v>247189004546</v>
      </c>
      <c r="B149" t="s">
        <v>112</v>
      </c>
      <c r="C149">
        <v>568</v>
      </c>
    </row>
    <row r="150" spans="1:3" x14ac:dyDescent="0.35">
      <c r="A150">
        <v>247189041948</v>
      </c>
      <c r="B150" t="s">
        <v>109</v>
      </c>
      <c r="C150">
        <v>475</v>
      </c>
    </row>
    <row r="151" spans="1:3" x14ac:dyDescent="0.35">
      <c r="A151">
        <v>247980000066</v>
      </c>
      <c r="B151" t="s">
        <v>67</v>
      </c>
      <c r="C151">
        <v>342</v>
      </c>
    </row>
    <row r="152" spans="1:3" x14ac:dyDescent="0.35">
      <c r="A152">
        <v>247980000104</v>
      </c>
      <c r="B152" t="s">
        <v>175</v>
      </c>
      <c r="C152">
        <v>1662</v>
      </c>
    </row>
    <row r="153" spans="1:3" x14ac:dyDescent="0.35">
      <c r="A153">
        <v>447189001279</v>
      </c>
      <c r="B153" t="s">
        <v>80</v>
      </c>
      <c r="C153">
        <v>2306</v>
      </c>
    </row>
    <row r="154" spans="1:3" x14ac:dyDescent="0.35">
      <c r="A154">
        <v>447189002097</v>
      </c>
      <c r="B154" t="s">
        <v>93</v>
      </c>
      <c r="C154">
        <v>879</v>
      </c>
    </row>
    <row r="155" spans="1:3" x14ac:dyDescent="0.35">
      <c r="C155">
        <v>163876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67D5-7909-464B-9209-01182E375CA8}">
  <dimension ref="A1:D155"/>
  <sheetViews>
    <sheetView workbookViewId="0">
      <selection activeCell="A2" sqref="A2"/>
    </sheetView>
  </sheetViews>
  <sheetFormatPr baseColWidth="10" defaultRowHeight="14.5" x14ac:dyDescent="0.35"/>
  <cols>
    <col min="2" max="2" width="14.26953125" customWidth="1"/>
    <col min="3" max="3" width="17.1796875" customWidth="1"/>
  </cols>
  <sheetData>
    <row r="1" spans="1:4" x14ac:dyDescent="0.35">
      <c r="A1" t="s">
        <v>186</v>
      </c>
      <c r="B1" t="s">
        <v>1</v>
      </c>
      <c r="C1" t="s">
        <v>184</v>
      </c>
      <c r="D1" t="s">
        <v>185</v>
      </c>
    </row>
    <row r="2" spans="1:4" x14ac:dyDescent="0.35">
      <c r="A2" t="s">
        <v>75</v>
      </c>
      <c r="B2" s="5">
        <v>247288000200</v>
      </c>
      <c r="C2" t="s">
        <v>76</v>
      </c>
      <c r="D2">
        <v>1407</v>
      </c>
    </row>
    <row r="3" spans="1:4" x14ac:dyDescent="0.35">
      <c r="A3" t="s">
        <v>75</v>
      </c>
      <c r="B3" s="5">
        <v>247288000595</v>
      </c>
      <c r="C3" t="s">
        <v>102</v>
      </c>
      <c r="D3">
        <v>969</v>
      </c>
    </row>
    <row r="4" spans="1:4" x14ac:dyDescent="0.35">
      <c r="A4" t="s">
        <v>75</v>
      </c>
      <c r="B4" s="5">
        <v>247288000641</v>
      </c>
      <c r="C4" t="s">
        <v>132</v>
      </c>
      <c r="D4">
        <v>1217</v>
      </c>
    </row>
    <row r="5" spans="1:4" x14ac:dyDescent="0.35">
      <c r="A5" t="s">
        <v>46</v>
      </c>
      <c r="B5" s="5">
        <v>147053000046</v>
      </c>
      <c r="C5" t="s">
        <v>177</v>
      </c>
      <c r="D5">
        <v>2057</v>
      </c>
    </row>
    <row r="6" spans="1:4" x14ac:dyDescent="0.35">
      <c r="A6" t="s">
        <v>46</v>
      </c>
      <c r="B6" s="5">
        <v>147053000151</v>
      </c>
      <c r="C6" t="s">
        <v>170</v>
      </c>
      <c r="D6">
        <v>855</v>
      </c>
    </row>
    <row r="7" spans="1:4" x14ac:dyDescent="0.35">
      <c r="A7" t="s">
        <v>46</v>
      </c>
      <c r="B7" s="5">
        <v>147053000488</v>
      </c>
      <c r="C7" t="s">
        <v>124</v>
      </c>
      <c r="D7">
        <v>1547</v>
      </c>
    </row>
    <row r="8" spans="1:4" x14ac:dyDescent="0.35">
      <c r="A8" t="s">
        <v>46</v>
      </c>
      <c r="B8" s="5">
        <v>147053001913</v>
      </c>
      <c r="C8" t="s">
        <v>117</v>
      </c>
      <c r="D8">
        <v>1588</v>
      </c>
    </row>
    <row r="9" spans="1:4" x14ac:dyDescent="0.35">
      <c r="A9" t="s">
        <v>46</v>
      </c>
      <c r="B9" s="5">
        <v>247053000032</v>
      </c>
      <c r="C9" t="s">
        <v>57</v>
      </c>
      <c r="D9">
        <v>1602</v>
      </c>
    </row>
    <row r="10" spans="1:4" x14ac:dyDescent="0.35">
      <c r="A10" t="s">
        <v>46</v>
      </c>
      <c r="B10" s="5">
        <v>247053002213</v>
      </c>
      <c r="C10" t="s">
        <v>47</v>
      </c>
      <c r="D10">
        <v>640</v>
      </c>
    </row>
    <row r="11" spans="1:4" x14ac:dyDescent="0.35">
      <c r="A11" t="s">
        <v>21</v>
      </c>
      <c r="B11" s="5">
        <v>147058000168</v>
      </c>
      <c r="C11" t="s">
        <v>151</v>
      </c>
      <c r="D11">
        <v>2336</v>
      </c>
    </row>
    <row r="12" spans="1:4" x14ac:dyDescent="0.35">
      <c r="A12" t="s">
        <v>21</v>
      </c>
      <c r="B12" s="5">
        <v>247058000791</v>
      </c>
      <c r="C12" t="s">
        <v>22</v>
      </c>
      <c r="D12">
        <v>517</v>
      </c>
    </row>
    <row r="13" spans="1:4" x14ac:dyDescent="0.35">
      <c r="A13" t="s">
        <v>21</v>
      </c>
      <c r="B13" s="5">
        <v>247058000987</v>
      </c>
      <c r="C13" t="s">
        <v>144</v>
      </c>
      <c r="D13">
        <v>1720</v>
      </c>
    </row>
    <row r="14" spans="1:4" x14ac:dyDescent="0.35">
      <c r="A14" t="s">
        <v>21</v>
      </c>
      <c r="B14" s="5">
        <v>347058000426</v>
      </c>
      <c r="C14" t="s">
        <v>83</v>
      </c>
      <c r="D14">
        <v>2612</v>
      </c>
    </row>
    <row r="15" spans="1:4" x14ac:dyDescent="0.35">
      <c r="A15" t="s">
        <v>125</v>
      </c>
      <c r="B15" s="5">
        <v>147161000109</v>
      </c>
      <c r="C15" t="s">
        <v>126</v>
      </c>
      <c r="D15">
        <v>1225</v>
      </c>
    </row>
    <row r="16" spans="1:4" x14ac:dyDescent="0.35">
      <c r="A16" t="s">
        <v>125</v>
      </c>
      <c r="B16" s="5">
        <v>247161000031</v>
      </c>
      <c r="C16" t="s">
        <v>182</v>
      </c>
      <c r="D16">
        <v>559</v>
      </c>
    </row>
    <row r="17" spans="1:4" x14ac:dyDescent="0.35">
      <c r="A17" t="s">
        <v>37</v>
      </c>
      <c r="B17" s="5">
        <v>147170000014</v>
      </c>
      <c r="C17" t="s">
        <v>73</v>
      </c>
      <c r="D17">
        <v>1339</v>
      </c>
    </row>
    <row r="18" spans="1:4" x14ac:dyDescent="0.35">
      <c r="A18" t="s">
        <v>37</v>
      </c>
      <c r="B18" s="5">
        <v>147170000022</v>
      </c>
      <c r="C18" t="s">
        <v>55</v>
      </c>
      <c r="D18">
        <v>2180</v>
      </c>
    </row>
    <row r="19" spans="1:4" x14ac:dyDescent="0.35">
      <c r="A19" t="s">
        <v>37</v>
      </c>
      <c r="B19" s="5">
        <v>247170000027</v>
      </c>
      <c r="C19" t="s">
        <v>43</v>
      </c>
      <c r="D19">
        <v>524</v>
      </c>
    </row>
    <row r="20" spans="1:4" x14ac:dyDescent="0.35">
      <c r="A20" t="s">
        <v>37</v>
      </c>
      <c r="B20" s="5">
        <v>247170000621</v>
      </c>
      <c r="C20" t="s">
        <v>38</v>
      </c>
      <c r="D20">
        <v>672</v>
      </c>
    </row>
    <row r="21" spans="1:4" x14ac:dyDescent="0.35">
      <c r="A21" t="s">
        <v>32</v>
      </c>
      <c r="B21" s="5">
        <v>247161000022</v>
      </c>
      <c r="C21" t="s">
        <v>33</v>
      </c>
      <c r="D21">
        <v>479</v>
      </c>
    </row>
    <row r="22" spans="1:4" x14ac:dyDescent="0.35">
      <c r="A22" t="s">
        <v>32</v>
      </c>
      <c r="B22" s="5">
        <v>247161000197</v>
      </c>
      <c r="C22" t="s">
        <v>118</v>
      </c>
      <c r="D22">
        <v>789</v>
      </c>
    </row>
    <row r="23" spans="1:4" x14ac:dyDescent="0.35">
      <c r="A23" t="s">
        <v>32</v>
      </c>
      <c r="B23" s="5">
        <v>247161000316</v>
      </c>
      <c r="C23" t="s">
        <v>74</v>
      </c>
      <c r="D23">
        <v>446</v>
      </c>
    </row>
    <row r="24" spans="1:4" x14ac:dyDescent="0.35">
      <c r="A24" t="s">
        <v>32</v>
      </c>
      <c r="B24" s="5">
        <v>247541000408</v>
      </c>
      <c r="C24" t="s">
        <v>166</v>
      </c>
      <c r="D24">
        <v>346</v>
      </c>
    </row>
    <row r="25" spans="1:4" x14ac:dyDescent="0.35">
      <c r="A25" t="s">
        <v>26</v>
      </c>
      <c r="B25" s="5">
        <v>147245000252</v>
      </c>
      <c r="C25" t="s">
        <v>189</v>
      </c>
      <c r="D25">
        <v>4359</v>
      </c>
    </row>
    <row r="26" spans="1:4" x14ac:dyDescent="0.35">
      <c r="A26" t="s">
        <v>26</v>
      </c>
      <c r="B26" s="5">
        <v>147245000261</v>
      </c>
      <c r="C26" t="s">
        <v>135</v>
      </c>
      <c r="D26">
        <v>2243</v>
      </c>
    </row>
    <row r="27" spans="1:4" x14ac:dyDescent="0.35">
      <c r="A27" t="s">
        <v>26</v>
      </c>
      <c r="B27" s="5">
        <v>147245001232</v>
      </c>
      <c r="C27" t="s">
        <v>66</v>
      </c>
      <c r="D27">
        <v>1969</v>
      </c>
    </row>
    <row r="28" spans="1:4" x14ac:dyDescent="0.35">
      <c r="A28" t="s">
        <v>26</v>
      </c>
      <c r="B28" s="5">
        <v>147245001941</v>
      </c>
      <c r="C28" t="s">
        <v>149</v>
      </c>
      <c r="D28">
        <v>1939</v>
      </c>
    </row>
    <row r="29" spans="1:4" x14ac:dyDescent="0.35">
      <c r="A29" t="s">
        <v>26</v>
      </c>
      <c r="B29" s="5">
        <v>247245000176</v>
      </c>
      <c r="C29" t="s">
        <v>89</v>
      </c>
      <c r="D29">
        <v>418</v>
      </c>
    </row>
    <row r="30" spans="1:4" x14ac:dyDescent="0.35">
      <c r="A30" t="s">
        <v>26</v>
      </c>
      <c r="B30" s="5">
        <v>247245000184</v>
      </c>
      <c r="C30" t="s">
        <v>88</v>
      </c>
      <c r="D30">
        <v>277</v>
      </c>
    </row>
    <row r="31" spans="1:4" x14ac:dyDescent="0.35">
      <c r="A31" t="s">
        <v>26</v>
      </c>
      <c r="B31" s="5">
        <v>247245000249</v>
      </c>
      <c r="C31" t="s">
        <v>36</v>
      </c>
      <c r="D31">
        <v>825</v>
      </c>
    </row>
    <row r="32" spans="1:4" x14ac:dyDescent="0.35">
      <c r="A32" t="s">
        <v>26</v>
      </c>
      <c r="B32" s="5">
        <v>247245000419</v>
      </c>
      <c r="C32" t="s">
        <v>97</v>
      </c>
      <c r="D32">
        <v>463</v>
      </c>
    </row>
    <row r="33" spans="1:4" x14ac:dyDescent="0.35">
      <c r="A33" t="s">
        <v>26</v>
      </c>
      <c r="B33" s="5">
        <v>247245000982</v>
      </c>
      <c r="C33" t="s">
        <v>140</v>
      </c>
      <c r="D33">
        <v>403</v>
      </c>
    </row>
    <row r="34" spans="1:4" x14ac:dyDescent="0.35">
      <c r="A34" t="s">
        <v>26</v>
      </c>
      <c r="B34" s="5">
        <v>247245001555</v>
      </c>
      <c r="C34" t="s">
        <v>27</v>
      </c>
      <c r="D34">
        <v>379</v>
      </c>
    </row>
    <row r="35" spans="1:4" x14ac:dyDescent="0.35">
      <c r="A35" t="s">
        <v>26</v>
      </c>
      <c r="B35" s="5">
        <v>247245001857</v>
      </c>
      <c r="C35" t="s">
        <v>133</v>
      </c>
      <c r="D35">
        <v>636</v>
      </c>
    </row>
    <row r="36" spans="1:4" x14ac:dyDescent="0.35">
      <c r="A36" t="s">
        <v>26</v>
      </c>
      <c r="B36" s="5">
        <v>247245001890</v>
      </c>
      <c r="C36" t="s">
        <v>131</v>
      </c>
      <c r="D36">
        <v>1213</v>
      </c>
    </row>
    <row r="37" spans="1:4" x14ac:dyDescent="0.35">
      <c r="A37" t="s">
        <v>26</v>
      </c>
      <c r="B37" s="5">
        <v>247245001903</v>
      </c>
      <c r="C37" t="s">
        <v>77</v>
      </c>
      <c r="D37">
        <v>282</v>
      </c>
    </row>
    <row r="38" spans="1:4" x14ac:dyDescent="0.35">
      <c r="A38" t="s">
        <v>26</v>
      </c>
      <c r="B38" s="5">
        <v>247245001997</v>
      </c>
      <c r="C38" t="s">
        <v>122</v>
      </c>
      <c r="D38">
        <v>527</v>
      </c>
    </row>
    <row r="39" spans="1:4" x14ac:dyDescent="0.35">
      <c r="A39" t="s">
        <v>26</v>
      </c>
      <c r="B39" s="5">
        <v>247245002021</v>
      </c>
      <c r="C39" t="s">
        <v>82</v>
      </c>
      <c r="D39">
        <v>383</v>
      </c>
    </row>
    <row r="40" spans="1:4" x14ac:dyDescent="0.35">
      <c r="A40" t="s">
        <v>7</v>
      </c>
      <c r="B40" s="5">
        <v>147258000146</v>
      </c>
      <c r="C40" t="s">
        <v>148</v>
      </c>
      <c r="D40">
        <v>1375</v>
      </c>
    </row>
    <row r="41" spans="1:4" x14ac:dyDescent="0.35">
      <c r="A41" t="s">
        <v>7</v>
      </c>
      <c r="B41" s="5">
        <v>247258000001</v>
      </c>
      <c r="C41" t="s">
        <v>8</v>
      </c>
      <c r="D41">
        <v>690</v>
      </c>
    </row>
    <row r="42" spans="1:4" x14ac:dyDescent="0.35">
      <c r="A42" t="s">
        <v>7</v>
      </c>
      <c r="B42" s="5">
        <v>247258000159</v>
      </c>
      <c r="C42" t="s">
        <v>146</v>
      </c>
      <c r="D42">
        <v>506</v>
      </c>
    </row>
    <row r="43" spans="1:4" x14ac:dyDescent="0.35">
      <c r="A43" t="s">
        <v>7</v>
      </c>
      <c r="B43" s="5">
        <v>247258000370</v>
      </c>
      <c r="C43" t="s">
        <v>65</v>
      </c>
      <c r="D43">
        <v>1051</v>
      </c>
    </row>
    <row r="44" spans="1:4" x14ac:dyDescent="0.35">
      <c r="A44" t="s">
        <v>59</v>
      </c>
      <c r="B44" s="5">
        <v>147268002040</v>
      </c>
      <c r="C44" t="s">
        <v>142</v>
      </c>
      <c r="D44">
        <v>1601</v>
      </c>
    </row>
    <row r="45" spans="1:4" x14ac:dyDescent="0.35">
      <c r="A45" t="s">
        <v>59</v>
      </c>
      <c r="B45" s="5">
        <v>247053000474</v>
      </c>
      <c r="C45" t="s">
        <v>141</v>
      </c>
      <c r="D45">
        <v>2270</v>
      </c>
    </row>
    <row r="46" spans="1:4" x14ac:dyDescent="0.35">
      <c r="A46" t="s">
        <v>59</v>
      </c>
      <c r="B46" s="5">
        <v>247268002052</v>
      </c>
      <c r="C46" t="s">
        <v>60</v>
      </c>
      <c r="D46">
        <v>1782</v>
      </c>
    </row>
    <row r="47" spans="1:4" x14ac:dyDescent="0.35">
      <c r="A47" t="s">
        <v>44</v>
      </c>
      <c r="B47" s="5">
        <v>147288000094</v>
      </c>
      <c r="C47" t="s">
        <v>45</v>
      </c>
      <c r="D47">
        <v>1031</v>
      </c>
    </row>
    <row r="48" spans="1:4" x14ac:dyDescent="0.35">
      <c r="A48" t="s">
        <v>44</v>
      </c>
      <c r="B48" s="5">
        <v>147288000141</v>
      </c>
      <c r="C48" t="s">
        <v>119</v>
      </c>
      <c r="D48">
        <v>3191</v>
      </c>
    </row>
    <row r="49" spans="1:4" x14ac:dyDescent="0.35">
      <c r="A49" t="s">
        <v>44</v>
      </c>
      <c r="B49" s="5">
        <v>147288000264</v>
      </c>
      <c r="C49" t="s">
        <v>99</v>
      </c>
      <c r="D49">
        <v>2832</v>
      </c>
    </row>
    <row r="50" spans="1:4" x14ac:dyDescent="0.35">
      <c r="A50" t="s">
        <v>44</v>
      </c>
      <c r="B50" s="5">
        <v>147288000833</v>
      </c>
      <c r="C50" t="s">
        <v>103</v>
      </c>
      <c r="D50">
        <v>1998</v>
      </c>
    </row>
    <row r="51" spans="1:4" x14ac:dyDescent="0.35">
      <c r="A51" t="s">
        <v>44</v>
      </c>
      <c r="B51" s="5">
        <v>147288010391</v>
      </c>
      <c r="C51" t="s">
        <v>129</v>
      </c>
      <c r="D51">
        <v>1603</v>
      </c>
    </row>
    <row r="52" spans="1:4" x14ac:dyDescent="0.35">
      <c r="A52" t="s">
        <v>44</v>
      </c>
      <c r="B52" s="5">
        <v>247288000013</v>
      </c>
      <c r="C52" t="s">
        <v>123</v>
      </c>
      <c r="D52">
        <v>990</v>
      </c>
    </row>
    <row r="53" spans="1:4" x14ac:dyDescent="0.35">
      <c r="A53" t="s">
        <v>44</v>
      </c>
      <c r="B53" s="5">
        <v>247288001168</v>
      </c>
      <c r="C53" t="s">
        <v>160</v>
      </c>
      <c r="D53">
        <v>909</v>
      </c>
    </row>
    <row r="54" spans="1:4" x14ac:dyDescent="0.35">
      <c r="A54" t="s">
        <v>44</v>
      </c>
      <c r="B54" s="5">
        <v>247288010761</v>
      </c>
      <c r="C54" t="s">
        <v>180</v>
      </c>
      <c r="D54">
        <v>1190</v>
      </c>
    </row>
    <row r="55" spans="1:4" x14ac:dyDescent="0.35">
      <c r="A55" t="s">
        <v>44</v>
      </c>
      <c r="B55" s="5">
        <v>347288000352</v>
      </c>
      <c r="C55" t="s">
        <v>50</v>
      </c>
      <c r="D55">
        <v>1430</v>
      </c>
    </row>
    <row r="56" spans="1:4" x14ac:dyDescent="0.35">
      <c r="A56" t="s">
        <v>39</v>
      </c>
      <c r="B56" s="5">
        <v>147318000019</v>
      </c>
      <c r="C56" t="s">
        <v>29</v>
      </c>
      <c r="D56">
        <v>1104</v>
      </c>
    </row>
    <row r="57" spans="1:4" x14ac:dyDescent="0.35">
      <c r="A57" t="s">
        <v>39</v>
      </c>
      <c r="B57" s="5">
        <v>147318000027</v>
      </c>
      <c r="C57" t="s">
        <v>116</v>
      </c>
      <c r="D57">
        <v>1162</v>
      </c>
    </row>
    <row r="58" spans="1:4" x14ac:dyDescent="0.35">
      <c r="A58" t="s">
        <v>39</v>
      </c>
      <c r="B58" s="5">
        <v>147318000311</v>
      </c>
      <c r="C58" t="s">
        <v>150</v>
      </c>
      <c r="D58">
        <v>862</v>
      </c>
    </row>
    <row r="59" spans="1:4" x14ac:dyDescent="0.35">
      <c r="A59" t="s">
        <v>39</v>
      </c>
      <c r="B59" s="5">
        <v>247318000111</v>
      </c>
      <c r="C59" t="s">
        <v>104</v>
      </c>
      <c r="D59">
        <v>420</v>
      </c>
    </row>
    <row r="60" spans="1:4" x14ac:dyDescent="0.35">
      <c r="A60" t="s">
        <v>39</v>
      </c>
      <c r="B60" s="5">
        <v>247318000188</v>
      </c>
      <c r="C60" t="s">
        <v>40</v>
      </c>
      <c r="D60">
        <v>354</v>
      </c>
    </row>
    <row r="61" spans="1:4" x14ac:dyDescent="0.35">
      <c r="A61" t="s">
        <v>39</v>
      </c>
      <c r="B61" s="5">
        <v>247318000234</v>
      </c>
      <c r="C61" t="s">
        <v>121</v>
      </c>
      <c r="D61">
        <v>776</v>
      </c>
    </row>
    <row r="62" spans="1:4" x14ac:dyDescent="0.35">
      <c r="A62" t="s">
        <v>39</v>
      </c>
      <c r="B62" s="5">
        <v>247318000528</v>
      </c>
      <c r="C62" t="s">
        <v>101</v>
      </c>
      <c r="D62">
        <v>402</v>
      </c>
    </row>
    <row r="63" spans="1:4" x14ac:dyDescent="0.35">
      <c r="A63" t="s">
        <v>39</v>
      </c>
      <c r="B63" s="5">
        <v>247318000561</v>
      </c>
      <c r="C63" t="s">
        <v>114</v>
      </c>
      <c r="D63">
        <v>360</v>
      </c>
    </row>
    <row r="64" spans="1:4" x14ac:dyDescent="0.35">
      <c r="A64" t="s">
        <v>39</v>
      </c>
      <c r="B64" s="5">
        <v>247318000790</v>
      </c>
      <c r="C64" t="s">
        <v>154</v>
      </c>
      <c r="D64">
        <v>895</v>
      </c>
    </row>
    <row r="65" spans="1:4" x14ac:dyDescent="0.35">
      <c r="A65" t="s">
        <v>62</v>
      </c>
      <c r="B65" s="5">
        <v>247460000249</v>
      </c>
      <c r="C65" t="s">
        <v>162</v>
      </c>
      <c r="D65">
        <v>1822</v>
      </c>
    </row>
    <row r="66" spans="1:4" x14ac:dyDescent="0.35">
      <c r="A66" t="s">
        <v>62</v>
      </c>
      <c r="B66" s="5">
        <v>247555002331</v>
      </c>
      <c r="C66" t="s">
        <v>91</v>
      </c>
      <c r="D66">
        <v>2497</v>
      </c>
    </row>
    <row r="67" spans="1:4" x14ac:dyDescent="0.35">
      <c r="A67" t="s">
        <v>62</v>
      </c>
      <c r="B67" s="5">
        <v>247555002471</v>
      </c>
      <c r="C67" t="s">
        <v>63</v>
      </c>
      <c r="D67">
        <v>1512</v>
      </c>
    </row>
    <row r="68" spans="1:4" x14ac:dyDescent="0.35">
      <c r="A68" t="s">
        <v>24</v>
      </c>
      <c r="B68" s="5">
        <v>247541000190</v>
      </c>
      <c r="C68" t="s">
        <v>164</v>
      </c>
      <c r="D68">
        <v>302</v>
      </c>
    </row>
    <row r="69" spans="1:4" x14ac:dyDescent="0.35">
      <c r="A69" t="s">
        <v>24</v>
      </c>
      <c r="B69" s="5">
        <v>247541000343</v>
      </c>
      <c r="C69" t="s">
        <v>156</v>
      </c>
      <c r="D69">
        <v>455</v>
      </c>
    </row>
    <row r="70" spans="1:4" x14ac:dyDescent="0.35">
      <c r="A70" t="s">
        <v>24</v>
      </c>
      <c r="B70" s="5">
        <v>247541000360</v>
      </c>
      <c r="C70" t="s">
        <v>25</v>
      </c>
      <c r="D70">
        <v>534</v>
      </c>
    </row>
    <row r="71" spans="1:4" x14ac:dyDescent="0.35">
      <c r="A71" t="s">
        <v>24</v>
      </c>
      <c r="B71" s="5">
        <v>247541000475</v>
      </c>
      <c r="C71" t="s">
        <v>190</v>
      </c>
      <c r="D71">
        <v>567</v>
      </c>
    </row>
    <row r="72" spans="1:4" x14ac:dyDescent="0.35">
      <c r="A72" t="s">
        <v>13</v>
      </c>
      <c r="B72" s="5">
        <v>147545001668</v>
      </c>
      <c r="C72" t="s">
        <v>169</v>
      </c>
      <c r="D72">
        <v>1733</v>
      </c>
    </row>
    <row r="73" spans="1:4" x14ac:dyDescent="0.35">
      <c r="A73" t="s">
        <v>13</v>
      </c>
      <c r="B73" s="5">
        <v>147707001616</v>
      </c>
      <c r="C73" t="s">
        <v>79</v>
      </c>
      <c r="D73">
        <v>583</v>
      </c>
    </row>
    <row r="74" spans="1:4" x14ac:dyDescent="0.35">
      <c r="A74" t="s">
        <v>13</v>
      </c>
      <c r="B74" s="5">
        <v>247545000071</v>
      </c>
      <c r="C74" t="s">
        <v>155</v>
      </c>
      <c r="D74">
        <v>683</v>
      </c>
    </row>
    <row r="75" spans="1:4" x14ac:dyDescent="0.35">
      <c r="A75" t="s">
        <v>13</v>
      </c>
      <c r="B75" s="5">
        <v>247545001701</v>
      </c>
      <c r="C75" t="s">
        <v>14</v>
      </c>
      <c r="D75">
        <v>440</v>
      </c>
    </row>
    <row r="76" spans="1:4" x14ac:dyDescent="0.35">
      <c r="A76" t="s">
        <v>13</v>
      </c>
      <c r="B76" s="5">
        <v>247707000002</v>
      </c>
      <c r="C76" t="s">
        <v>107</v>
      </c>
      <c r="D76">
        <v>492</v>
      </c>
    </row>
    <row r="77" spans="1:4" x14ac:dyDescent="0.35">
      <c r="A77" t="s">
        <v>19</v>
      </c>
      <c r="B77" s="5">
        <v>147551000011</v>
      </c>
      <c r="C77" t="s">
        <v>105</v>
      </c>
      <c r="D77">
        <v>1542</v>
      </c>
    </row>
    <row r="78" spans="1:4" x14ac:dyDescent="0.35">
      <c r="A78" t="s">
        <v>19</v>
      </c>
      <c r="B78" s="5">
        <v>147551000410</v>
      </c>
      <c r="C78" t="s">
        <v>115</v>
      </c>
      <c r="D78">
        <v>1204</v>
      </c>
    </row>
    <row r="79" spans="1:4" x14ac:dyDescent="0.35">
      <c r="A79" t="s">
        <v>19</v>
      </c>
      <c r="B79" s="5">
        <v>147551000801</v>
      </c>
      <c r="C79" t="s">
        <v>20</v>
      </c>
      <c r="D79">
        <v>551</v>
      </c>
    </row>
    <row r="80" spans="1:4" x14ac:dyDescent="0.35">
      <c r="A80" t="s">
        <v>19</v>
      </c>
      <c r="B80" s="5">
        <v>247551000392</v>
      </c>
      <c r="C80" t="s">
        <v>94</v>
      </c>
      <c r="D80">
        <v>1205</v>
      </c>
    </row>
    <row r="81" spans="1:4" x14ac:dyDescent="0.35">
      <c r="A81" t="s">
        <v>19</v>
      </c>
      <c r="B81" s="5">
        <v>247551001003</v>
      </c>
      <c r="C81" t="s">
        <v>92</v>
      </c>
      <c r="D81">
        <v>1012</v>
      </c>
    </row>
    <row r="82" spans="1:4" x14ac:dyDescent="0.35">
      <c r="A82" t="s">
        <v>19</v>
      </c>
      <c r="B82" s="5">
        <v>247551001178</v>
      </c>
      <c r="C82" t="s">
        <v>64</v>
      </c>
      <c r="D82">
        <v>451</v>
      </c>
    </row>
    <row r="83" spans="1:4" x14ac:dyDescent="0.35">
      <c r="A83" t="s">
        <v>19</v>
      </c>
      <c r="B83" s="5">
        <v>247551001224</v>
      </c>
      <c r="C83" t="s">
        <v>23</v>
      </c>
      <c r="D83">
        <v>681</v>
      </c>
    </row>
    <row r="84" spans="1:4" x14ac:dyDescent="0.35">
      <c r="A84" t="s">
        <v>19</v>
      </c>
      <c r="B84" s="5">
        <v>347551000052</v>
      </c>
      <c r="C84" t="s">
        <v>58</v>
      </c>
      <c r="D84">
        <v>820</v>
      </c>
    </row>
    <row r="85" spans="1:4" x14ac:dyDescent="0.35">
      <c r="A85" t="s">
        <v>68</v>
      </c>
      <c r="B85" s="5">
        <v>147555000091</v>
      </c>
      <c r="C85" t="s">
        <v>128</v>
      </c>
      <c r="D85">
        <v>1822</v>
      </c>
    </row>
    <row r="86" spans="1:4" x14ac:dyDescent="0.35">
      <c r="A86" t="s">
        <v>68</v>
      </c>
      <c r="B86" s="5">
        <v>147555000171</v>
      </c>
      <c r="C86" t="s">
        <v>69</v>
      </c>
      <c r="D86">
        <v>715</v>
      </c>
    </row>
    <row r="87" spans="1:4" x14ac:dyDescent="0.35">
      <c r="A87" t="s">
        <v>68</v>
      </c>
      <c r="B87" s="5">
        <v>147555000295</v>
      </c>
      <c r="C87" t="s">
        <v>98</v>
      </c>
      <c r="D87">
        <v>3346</v>
      </c>
    </row>
    <row r="88" spans="1:4" x14ac:dyDescent="0.35">
      <c r="A88" t="s">
        <v>68</v>
      </c>
      <c r="B88" s="5">
        <v>147555000627</v>
      </c>
      <c r="C88" t="s">
        <v>174</v>
      </c>
      <c r="D88">
        <v>2322</v>
      </c>
    </row>
    <row r="89" spans="1:4" x14ac:dyDescent="0.35">
      <c r="A89" t="s">
        <v>68</v>
      </c>
      <c r="B89" s="5">
        <v>247555000001</v>
      </c>
      <c r="C89" t="s">
        <v>81</v>
      </c>
      <c r="D89">
        <v>3256</v>
      </c>
    </row>
    <row r="90" spans="1:4" x14ac:dyDescent="0.35">
      <c r="A90" t="s">
        <v>68</v>
      </c>
      <c r="B90" s="5">
        <v>247555002624</v>
      </c>
      <c r="C90" t="s">
        <v>143</v>
      </c>
      <c r="D90">
        <v>1648</v>
      </c>
    </row>
    <row r="91" spans="1:4" x14ac:dyDescent="0.35">
      <c r="A91" t="s">
        <v>51</v>
      </c>
      <c r="B91" s="5">
        <v>147570000099</v>
      </c>
      <c r="C91" t="s">
        <v>52</v>
      </c>
      <c r="D91">
        <v>1762</v>
      </c>
    </row>
    <row r="92" spans="1:4" x14ac:dyDescent="0.35">
      <c r="A92" t="s">
        <v>51</v>
      </c>
      <c r="B92" s="5">
        <v>247570000034</v>
      </c>
      <c r="C92" t="s">
        <v>130</v>
      </c>
      <c r="D92">
        <v>743</v>
      </c>
    </row>
    <row r="93" spans="1:4" x14ac:dyDescent="0.35">
      <c r="A93" t="s">
        <v>51</v>
      </c>
      <c r="B93" s="5">
        <v>247570000051</v>
      </c>
      <c r="C93" t="s">
        <v>172</v>
      </c>
      <c r="D93">
        <v>2085</v>
      </c>
    </row>
    <row r="94" spans="1:4" x14ac:dyDescent="0.35">
      <c r="A94" t="s">
        <v>51</v>
      </c>
      <c r="B94" s="5">
        <v>247570000069</v>
      </c>
      <c r="C94" t="s">
        <v>179</v>
      </c>
      <c r="D94">
        <v>873</v>
      </c>
    </row>
    <row r="95" spans="1:4" x14ac:dyDescent="0.35">
      <c r="A95" t="s">
        <v>51</v>
      </c>
      <c r="B95" s="5">
        <v>247570000352</v>
      </c>
      <c r="C95" t="s">
        <v>95</v>
      </c>
      <c r="D95">
        <v>558</v>
      </c>
    </row>
    <row r="96" spans="1:4" x14ac:dyDescent="0.35">
      <c r="A96" t="s">
        <v>30</v>
      </c>
      <c r="B96" s="5">
        <v>147605000151</v>
      </c>
      <c r="C96" t="s">
        <v>106</v>
      </c>
      <c r="D96">
        <v>1031</v>
      </c>
    </row>
    <row r="97" spans="1:4" x14ac:dyDescent="0.35">
      <c r="A97" t="s">
        <v>30</v>
      </c>
      <c r="B97" s="5">
        <v>247605000067</v>
      </c>
      <c r="C97" t="s">
        <v>31</v>
      </c>
      <c r="D97">
        <v>542</v>
      </c>
    </row>
    <row r="98" spans="1:4" x14ac:dyDescent="0.35">
      <c r="A98" t="s">
        <v>34</v>
      </c>
      <c r="B98" s="5">
        <v>247058000171</v>
      </c>
      <c r="C98" t="s">
        <v>86</v>
      </c>
      <c r="D98">
        <v>307</v>
      </c>
    </row>
    <row r="99" spans="1:4" x14ac:dyDescent="0.35">
      <c r="A99" t="s">
        <v>34</v>
      </c>
      <c r="B99" s="5">
        <v>247058001045</v>
      </c>
      <c r="C99" t="s">
        <v>163</v>
      </c>
      <c r="D99">
        <v>1940</v>
      </c>
    </row>
    <row r="100" spans="1:4" x14ac:dyDescent="0.35">
      <c r="A100" t="s">
        <v>34</v>
      </c>
      <c r="B100" s="5">
        <v>247551000317</v>
      </c>
      <c r="C100" t="s">
        <v>183</v>
      </c>
      <c r="D100">
        <v>233</v>
      </c>
    </row>
    <row r="101" spans="1:4" x14ac:dyDescent="0.35">
      <c r="A101" t="s">
        <v>34</v>
      </c>
      <c r="B101" s="5">
        <v>247551001071</v>
      </c>
      <c r="C101" t="s">
        <v>35</v>
      </c>
      <c r="D101">
        <v>1614</v>
      </c>
    </row>
    <row r="102" spans="1:4" x14ac:dyDescent="0.35">
      <c r="A102" t="s">
        <v>34</v>
      </c>
      <c r="B102" s="5">
        <v>247660000181</v>
      </c>
      <c r="C102" t="s">
        <v>168</v>
      </c>
      <c r="D102">
        <v>721</v>
      </c>
    </row>
    <row r="103" spans="1:4" x14ac:dyDescent="0.35">
      <c r="A103" t="s">
        <v>9</v>
      </c>
      <c r="B103" s="5">
        <v>147675000060</v>
      </c>
      <c r="C103" t="s">
        <v>10</v>
      </c>
      <c r="D103">
        <v>1333</v>
      </c>
    </row>
    <row r="104" spans="1:4" x14ac:dyDescent="0.35">
      <c r="A104" t="s">
        <v>9</v>
      </c>
      <c r="B104" s="5">
        <v>347675000115</v>
      </c>
      <c r="C104" t="s">
        <v>178</v>
      </c>
      <c r="D104">
        <v>534</v>
      </c>
    </row>
    <row r="105" spans="1:4" x14ac:dyDescent="0.35">
      <c r="A105" t="s">
        <v>53</v>
      </c>
      <c r="B105" s="5">
        <v>147692000057</v>
      </c>
      <c r="C105" t="s">
        <v>54</v>
      </c>
      <c r="D105">
        <v>1082</v>
      </c>
    </row>
    <row r="106" spans="1:4" x14ac:dyDescent="0.35">
      <c r="A106" t="s">
        <v>53</v>
      </c>
      <c r="B106" s="5">
        <v>147692000081</v>
      </c>
      <c r="C106" t="s">
        <v>157</v>
      </c>
      <c r="D106">
        <v>1415</v>
      </c>
    </row>
    <row r="107" spans="1:4" x14ac:dyDescent="0.35">
      <c r="A107" t="s">
        <v>53</v>
      </c>
      <c r="B107" s="5">
        <v>247692000043</v>
      </c>
      <c r="C107" t="s">
        <v>152</v>
      </c>
      <c r="D107">
        <v>323</v>
      </c>
    </row>
    <row r="108" spans="1:4" x14ac:dyDescent="0.35">
      <c r="A108" t="s">
        <v>53</v>
      </c>
      <c r="B108" s="5">
        <v>247692000281</v>
      </c>
      <c r="C108" t="s">
        <v>85</v>
      </c>
      <c r="D108">
        <v>372</v>
      </c>
    </row>
    <row r="109" spans="1:4" x14ac:dyDescent="0.35">
      <c r="A109" t="s">
        <v>53</v>
      </c>
      <c r="B109" s="5">
        <v>247692000337</v>
      </c>
      <c r="C109" t="s">
        <v>139</v>
      </c>
      <c r="D109">
        <v>558</v>
      </c>
    </row>
    <row r="110" spans="1:4" x14ac:dyDescent="0.35">
      <c r="A110" t="s">
        <v>53</v>
      </c>
      <c r="B110" s="5">
        <v>247692000434</v>
      </c>
      <c r="C110" t="s">
        <v>171</v>
      </c>
      <c r="D110">
        <v>715</v>
      </c>
    </row>
    <row r="111" spans="1:4" x14ac:dyDescent="0.35">
      <c r="A111" t="s">
        <v>53</v>
      </c>
      <c r="B111" s="5">
        <v>247692000507</v>
      </c>
      <c r="C111" t="s">
        <v>108</v>
      </c>
      <c r="D111">
        <v>595</v>
      </c>
    </row>
    <row r="112" spans="1:4" x14ac:dyDescent="0.35">
      <c r="A112" t="s">
        <v>53</v>
      </c>
      <c r="B112" s="5">
        <v>247692000680</v>
      </c>
      <c r="C112" t="s">
        <v>181</v>
      </c>
      <c r="D112">
        <v>586</v>
      </c>
    </row>
    <row r="113" spans="1:4" x14ac:dyDescent="0.35">
      <c r="A113" t="s">
        <v>17</v>
      </c>
      <c r="B113" s="5">
        <v>247703000059</v>
      </c>
      <c r="C113" t="s">
        <v>127</v>
      </c>
      <c r="D113">
        <v>625</v>
      </c>
    </row>
    <row r="114" spans="1:4" x14ac:dyDescent="0.35">
      <c r="A114" t="s">
        <v>17</v>
      </c>
      <c r="B114" s="5">
        <v>247703000067</v>
      </c>
      <c r="C114" t="s">
        <v>56</v>
      </c>
      <c r="D114">
        <v>895</v>
      </c>
    </row>
    <row r="115" spans="1:4" x14ac:dyDescent="0.35">
      <c r="A115" t="s">
        <v>17</v>
      </c>
      <c r="B115" s="5">
        <v>247703000130</v>
      </c>
      <c r="C115" t="s">
        <v>113</v>
      </c>
      <c r="D115">
        <v>369</v>
      </c>
    </row>
    <row r="116" spans="1:4" x14ac:dyDescent="0.35">
      <c r="A116" t="s">
        <v>17</v>
      </c>
      <c r="B116" s="5">
        <v>247703000148</v>
      </c>
      <c r="C116" t="s">
        <v>120</v>
      </c>
      <c r="D116">
        <v>512</v>
      </c>
    </row>
    <row r="117" spans="1:4" x14ac:dyDescent="0.35">
      <c r="A117" t="s">
        <v>17</v>
      </c>
      <c r="B117" s="5">
        <v>447703000180</v>
      </c>
      <c r="C117" t="s">
        <v>18</v>
      </c>
      <c r="D117">
        <v>685</v>
      </c>
    </row>
    <row r="118" spans="1:4" x14ac:dyDescent="0.35">
      <c r="A118" t="s">
        <v>70</v>
      </c>
      <c r="B118" s="5">
        <v>147707000156</v>
      </c>
      <c r="C118" t="s">
        <v>153</v>
      </c>
      <c r="D118">
        <v>1273</v>
      </c>
    </row>
    <row r="119" spans="1:4" x14ac:dyDescent="0.35">
      <c r="A119" t="s">
        <v>70</v>
      </c>
      <c r="B119" s="5">
        <v>147707001039</v>
      </c>
      <c r="C119" t="s">
        <v>16</v>
      </c>
      <c r="D119">
        <v>903</v>
      </c>
    </row>
    <row r="120" spans="1:4" x14ac:dyDescent="0.35">
      <c r="A120" t="s">
        <v>70</v>
      </c>
      <c r="B120" s="5">
        <v>147707001705</v>
      </c>
      <c r="C120" t="s">
        <v>165</v>
      </c>
      <c r="D120">
        <v>1867</v>
      </c>
    </row>
    <row r="121" spans="1:4" x14ac:dyDescent="0.35">
      <c r="A121" t="s">
        <v>70</v>
      </c>
      <c r="B121" s="5">
        <v>247707000053</v>
      </c>
      <c r="C121" t="s">
        <v>173</v>
      </c>
      <c r="D121">
        <v>571</v>
      </c>
    </row>
    <row r="122" spans="1:4" x14ac:dyDescent="0.35">
      <c r="A122" t="s">
        <v>70</v>
      </c>
      <c r="B122" s="5">
        <v>247707000673</v>
      </c>
      <c r="C122" t="s">
        <v>87</v>
      </c>
      <c r="D122">
        <v>619</v>
      </c>
    </row>
    <row r="123" spans="1:4" x14ac:dyDescent="0.35">
      <c r="A123" t="s">
        <v>70</v>
      </c>
      <c r="B123" s="5">
        <v>247707000827</v>
      </c>
      <c r="C123" t="s">
        <v>71</v>
      </c>
      <c r="D123">
        <v>652</v>
      </c>
    </row>
    <row r="124" spans="1:4" x14ac:dyDescent="0.35">
      <c r="A124" t="s">
        <v>28</v>
      </c>
      <c r="B124" s="5">
        <v>247707000347</v>
      </c>
      <c r="C124" t="s">
        <v>111</v>
      </c>
      <c r="D124">
        <v>293</v>
      </c>
    </row>
    <row r="125" spans="1:4" x14ac:dyDescent="0.35">
      <c r="A125" t="s">
        <v>28</v>
      </c>
      <c r="B125" s="5">
        <v>247707000461</v>
      </c>
      <c r="C125" t="s">
        <v>29</v>
      </c>
      <c r="D125">
        <v>258</v>
      </c>
    </row>
    <row r="126" spans="1:4" x14ac:dyDescent="0.35">
      <c r="A126" t="s">
        <v>28</v>
      </c>
      <c r="B126" s="5">
        <v>247707000908</v>
      </c>
      <c r="C126" t="s">
        <v>78</v>
      </c>
      <c r="D126">
        <v>173</v>
      </c>
    </row>
    <row r="127" spans="1:4" x14ac:dyDescent="0.35">
      <c r="A127" t="s">
        <v>28</v>
      </c>
      <c r="B127" s="5">
        <v>247707001424</v>
      </c>
      <c r="C127" t="s">
        <v>147</v>
      </c>
      <c r="D127">
        <v>1700</v>
      </c>
    </row>
    <row r="128" spans="1:4" x14ac:dyDescent="0.35">
      <c r="A128" t="s">
        <v>28</v>
      </c>
      <c r="B128" s="5">
        <v>247720000011</v>
      </c>
      <c r="C128" t="s">
        <v>105</v>
      </c>
      <c r="D128">
        <v>291</v>
      </c>
    </row>
    <row r="129" spans="1:4" x14ac:dyDescent="0.35">
      <c r="A129" t="s">
        <v>11</v>
      </c>
      <c r="B129" s="5">
        <v>147745000437</v>
      </c>
      <c r="C129" t="s">
        <v>12</v>
      </c>
      <c r="D129">
        <v>3592</v>
      </c>
    </row>
    <row r="130" spans="1:4" x14ac:dyDescent="0.35">
      <c r="A130" t="s">
        <v>11</v>
      </c>
      <c r="B130" s="5">
        <v>247745000181</v>
      </c>
      <c r="C130" t="s">
        <v>176</v>
      </c>
      <c r="D130">
        <v>1997</v>
      </c>
    </row>
    <row r="131" spans="1:4" x14ac:dyDescent="0.35">
      <c r="A131" t="s">
        <v>15</v>
      </c>
      <c r="B131" s="5">
        <v>147798000081</v>
      </c>
      <c r="C131" t="s">
        <v>16</v>
      </c>
      <c r="D131">
        <v>881</v>
      </c>
    </row>
    <row r="132" spans="1:4" x14ac:dyDescent="0.35">
      <c r="A132" t="s">
        <v>15</v>
      </c>
      <c r="B132" s="5">
        <v>147798000099</v>
      </c>
      <c r="C132" t="s">
        <v>191</v>
      </c>
      <c r="D132">
        <v>873</v>
      </c>
    </row>
    <row r="133" spans="1:4" x14ac:dyDescent="0.35">
      <c r="A133" t="s">
        <v>15</v>
      </c>
      <c r="B133" s="5">
        <v>247798000034</v>
      </c>
      <c r="C133" t="s">
        <v>100</v>
      </c>
      <c r="D133">
        <v>563</v>
      </c>
    </row>
    <row r="134" spans="1:4" x14ac:dyDescent="0.35">
      <c r="A134" t="s">
        <v>15</v>
      </c>
      <c r="B134" s="5">
        <v>247798000051</v>
      </c>
      <c r="C134" t="s">
        <v>90</v>
      </c>
      <c r="D134">
        <v>299</v>
      </c>
    </row>
    <row r="135" spans="1:4" x14ac:dyDescent="0.35">
      <c r="A135" t="s">
        <v>15</v>
      </c>
      <c r="B135" s="5">
        <v>247798000077</v>
      </c>
      <c r="C135" t="s">
        <v>145</v>
      </c>
      <c r="D135">
        <v>351</v>
      </c>
    </row>
    <row r="136" spans="1:4" x14ac:dyDescent="0.35">
      <c r="A136" t="s">
        <v>15</v>
      </c>
      <c r="B136" s="5">
        <v>447798000327</v>
      </c>
      <c r="C136" t="s">
        <v>61</v>
      </c>
      <c r="D136">
        <v>656</v>
      </c>
    </row>
    <row r="137" spans="1:4" x14ac:dyDescent="0.35">
      <c r="A137" t="s">
        <v>48</v>
      </c>
      <c r="B137" s="5">
        <v>247541000131</v>
      </c>
      <c r="C137" t="s">
        <v>49</v>
      </c>
      <c r="D137">
        <v>252</v>
      </c>
    </row>
    <row r="138" spans="1:4" x14ac:dyDescent="0.35">
      <c r="A138" t="s">
        <v>48</v>
      </c>
      <c r="B138" s="5">
        <v>247541000271</v>
      </c>
      <c r="C138" t="s">
        <v>84</v>
      </c>
      <c r="D138">
        <v>1172</v>
      </c>
    </row>
    <row r="139" spans="1:4" x14ac:dyDescent="0.35">
      <c r="A139" t="s">
        <v>48</v>
      </c>
      <c r="B139" s="5">
        <v>247798000662</v>
      </c>
      <c r="C139" t="s">
        <v>134</v>
      </c>
      <c r="D139">
        <v>762</v>
      </c>
    </row>
    <row r="140" spans="1:4" x14ac:dyDescent="0.35">
      <c r="A140" t="s">
        <v>41</v>
      </c>
      <c r="B140" s="5">
        <v>247189000010</v>
      </c>
      <c r="C140" t="s">
        <v>159</v>
      </c>
      <c r="D140">
        <v>498</v>
      </c>
    </row>
    <row r="141" spans="1:4" x14ac:dyDescent="0.35">
      <c r="A141" t="s">
        <v>41</v>
      </c>
      <c r="B141" s="5">
        <v>247189000109</v>
      </c>
      <c r="C141" t="s">
        <v>152</v>
      </c>
      <c r="D141">
        <v>1080</v>
      </c>
    </row>
    <row r="142" spans="1:4" x14ac:dyDescent="0.35">
      <c r="A142" t="s">
        <v>41</v>
      </c>
      <c r="B142" s="5">
        <v>247189000770</v>
      </c>
      <c r="C142" t="s">
        <v>137</v>
      </c>
      <c r="D142">
        <v>720</v>
      </c>
    </row>
    <row r="143" spans="1:4" x14ac:dyDescent="0.35">
      <c r="A143" t="s">
        <v>41</v>
      </c>
      <c r="B143" s="5">
        <v>247189001385</v>
      </c>
      <c r="C143" t="s">
        <v>192</v>
      </c>
      <c r="D143">
        <v>640</v>
      </c>
    </row>
    <row r="144" spans="1:4" x14ac:dyDescent="0.35">
      <c r="A144" t="s">
        <v>41</v>
      </c>
      <c r="B144" s="5">
        <v>247189001547</v>
      </c>
      <c r="C144" t="s">
        <v>138</v>
      </c>
      <c r="D144">
        <v>2899</v>
      </c>
    </row>
    <row r="145" spans="1:4" x14ac:dyDescent="0.35">
      <c r="A145" t="s">
        <v>41</v>
      </c>
      <c r="B145" s="5">
        <v>247189001911</v>
      </c>
      <c r="C145" t="s">
        <v>110</v>
      </c>
      <c r="D145">
        <v>2611</v>
      </c>
    </row>
    <row r="146" spans="1:4" x14ac:dyDescent="0.35">
      <c r="A146" t="s">
        <v>41</v>
      </c>
      <c r="B146" s="5">
        <v>247189002420</v>
      </c>
      <c r="C146" t="s">
        <v>136</v>
      </c>
      <c r="D146">
        <v>1625</v>
      </c>
    </row>
    <row r="147" spans="1:4" x14ac:dyDescent="0.35">
      <c r="A147" t="s">
        <v>41</v>
      </c>
      <c r="B147" s="5">
        <v>247189004228</v>
      </c>
      <c r="C147" t="s">
        <v>42</v>
      </c>
      <c r="D147">
        <v>1158</v>
      </c>
    </row>
    <row r="148" spans="1:4" x14ac:dyDescent="0.35">
      <c r="A148" t="s">
        <v>41</v>
      </c>
      <c r="B148" s="5">
        <v>247189004341</v>
      </c>
      <c r="C148" t="s">
        <v>96</v>
      </c>
      <c r="D148">
        <v>826</v>
      </c>
    </row>
    <row r="149" spans="1:4" x14ac:dyDescent="0.35">
      <c r="A149" t="s">
        <v>41</v>
      </c>
      <c r="B149" s="5">
        <v>247189004546</v>
      </c>
      <c r="C149" t="s">
        <v>112</v>
      </c>
      <c r="D149">
        <v>625</v>
      </c>
    </row>
    <row r="150" spans="1:4" x14ac:dyDescent="0.35">
      <c r="A150" t="s">
        <v>41</v>
      </c>
      <c r="B150" s="5">
        <v>247189041948</v>
      </c>
      <c r="C150" t="s">
        <v>109</v>
      </c>
      <c r="D150">
        <v>495</v>
      </c>
    </row>
    <row r="151" spans="1:4" x14ac:dyDescent="0.35">
      <c r="A151" t="s">
        <v>41</v>
      </c>
      <c r="B151" s="5">
        <v>247980000066</v>
      </c>
      <c r="C151" t="s">
        <v>67</v>
      </c>
      <c r="D151">
        <v>424</v>
      </c>
    </row>
    <row r="152" spans="1:4" x14ac:dyDescent="0.35">
      <c r="A152" t="s">
        <v>41</v>
      </c>
      <c r="B152" s="5">
        <v>247980000104</v>
      </c>
      <c r="C152" t="s">
        <v>175</v>
      </c>
      <c r="D152">
        <v>1665</v>
      </c>
    </row>
    <row r="153" spans="1:4" x14ac:dyDescent="0.35">
      <c r="A153" t="s">
        <v>41</v>
      </c>
      <c r="B153" s="5">
        <v>447189001279</v>
      </c>
      <c r="C153" t="s">
        <v>80</v>
      </c>
      <c r="D153">
        <v>2419</v>
      </c>
    </row>
    <row r="154" spans="1:4" x14ac:dyDescent="0.35">
      <c r="A154" t="s">
        <v>41</v>
      </c>
      <c r="B154" s="5">
        <v>447189002097</v>
      </c>
      <c r="C154" t="s">
        <v>93</v>
      </c>
      <c r="D154">
        <v>845</v>
      </c>
    </row>
    <row r="155" spans="1:4" x14ac:dyDescent="0.35">
      <c r="A155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ANGEL ORTIZ DIAZ</dc:creator>
  <cp:lastModifiedBy>JOSE ANGEL ORTIZ DIAZ</cp:lastModifiedBy>
  <dcterms:created xsi:type="dcterms:W3CDTF">2025-02-13T15:03:12Z</dcterms:created>
  <dcterms:modified xsi:type="dcterms:W3CDTF">2025-06-12T22:34:54Z</dcterms:modified>
</cp:coreProperties>
</file>