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00\Documents\Alex\SED Magdalena\"/>
    </mc:Choice>
  </mc:AlternateContent>
  <xr:revisionPtr revIDLastSave="0" documentId="8_{4F1EDD06-D856-4B44-B296-BF6E027D7E3C}" xr6:coauthVersionLast="47" xr6:coauthVersionMax="47" xr10:uidLastSave="{00000000-0000-0000-0000-000000000000}"/>
  <bookViews>
    <workbookView xWindow="-120" yWindow="-120" windowWidth="20730" windowHeight="11040" xr2:uid="{000A7BA9-3B64-4A78-A43E-1630940A1B28}"/>
  </bookViews>
  <sheets>
    <sheet name="AVANCE_PROYEC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H158" i="1"/>
  <c r="G158" i="1"/>
  <c r="F158" i="1"/>
  <c r="E158" i="1"/>
  <c r="I158" i="1" l="1"/>
</calcChain>
</file>

<file path=xl/sharedStrings.xml><?xml version="1.0" encoding="utf-8"?>
<sst xmlns="http://schemas.openxmlformats.org/spreadsheetml/2006/main" count="318" uniqueCount="188">
  <si>
    <t>MUNICIPIO</t>
  </si>
  <si>
    <t>DANE</t>
  </si>
  <si>
    <t>Suma de ALUMNOSACTUAL</t>
  </si>
  <si>
    <t>Suma de CUPOSC</t>
  </si>
  <si>
    <t>PROYECCIÓN</t>
  </si>
  <si>
    <t>DIFERENCIA</t>
  </si>
  <si>
    <t>% AVANCE</t>
  </si>
  <si>
    <t>EL BANCO</t>
  </si>
  <si>
    <t>INSTITUCION ETNOEDUCATIVA DEPARTAMENTAL MITSILOU CAMPBELL</t>
  </si>
  <si>
    <t>ZONA BANANERA</t>
  </si>
  <si>
    <t>INSTITUCION EDUCATIVA DEPARTAMENTAL CIUDAD PERDIDA</t>
  </si>
  <si>
    <t>FUNDACIÓN</t>
  </si>
  <si>
    <t>INSTITUCION EDUCATIVA INDIGENA Y PLURICULTURAL KANKAWARWA</t>
  </si>
  <si>
    <t>INSTITUCION EDUCATIVA DEPARTAMENTAL OSCAR PISCIOTTI NUMA</t>
  </si>
  <si>
    <t>PEDRAZA</t>
  </si>
  <si>
    <t>INSTITUCION EDUCATIVA DEPARTAMENTAL TECNICA AGROECOLOGICA JOSE DADUL</t>
  </si>
  <si>
    <t>ARIGUANÍ</t>
  </si>
  <si>
    <t>INSTITUCION EDUCATIVA DEPARTAMENTAL SIMON BOLIVAR</t>
  </si>
  <si>
    <t>PUEBLOVIEJO</t>
  </si>
  <si>
    <t>INSTITUCION EDUCATIVA DEPARTAMENTAL RURAL DE NIÑAS ISLA DEL ROSARIO</t>
  </si>
  <si>
    <t>SANTA BÁRBARA DE PINTO</t>
  </si>
  <si>
    <t>INSTITUCION EDUCATIVA TECNICA DEPARTAMENTAL DE PINTO GILMA ROYERO SOLANO</t>
  </si>
  <si>
    <t>INSTITUCION EDUCATIVA DEPARTAMENTAL SAN PABLO</t>
  </si>
  <si>
    <t>INSTITUCION EDUCATIVA DEPARTAMENTAL RURAL TASAJERA</t>
  </si>
  <si>
    <t>INSTITUCION EDUCATIVA DEPARTAMENTAL RURAL RITA CUELLO DE VANEGAS</t>
  </si>
  <si>
    <t>INSTITUCION EDUCATIVA DEPARTAMENTAL GILBERTO ACUÑA RANGEL</t>
  </si>
  <si>
    <t>INSTITUCION EDUCATIVA DEPARTAMENTAL ARMANDO ESTRADA FLOREZ</t>
  </si>
  <si>
    <t>SALAMINA</t>
  </si>
  <si>
    <t>INSTITUCION EDUCATIVA DEPARTAMENTAL DE SALAMINA</t>
  </si>
  <si>
    <t>SAN SEBASTIÁN DE BUENAVISTA</t>
  </si>
  <si>
    <t>INSTITUCION EDUCATIVA DEPARTAMENTAL EXTERNADO MIXTO</t>
  </si>
  <si>
    <t>ARACATACA</t>
  </si>
  <si>
    <t>INSTITUCION EDUCATIVA DEPARTAMENTAL FOSSY MARCOS MARIA</t>
  </si>
  <si>
    <t>INSTITUCION EDUCATIVA DEPARTAMENTAL AGOPECUARIA JUAN FRANCISCO OSPINA</t>
  </si>
  <si>
    <t>ZAPAYÁN</t>
  </si>
  <si>
    <t>INSTITUCION EDUCATIVA DEPARTAMENTAL DAGOBERTO OROZCO BORJA</t>
  </si>
  <si>
    <t>EL PIÑON</t>
  </si>
  <si>
    <t>INSTITUCION EDUCATIVA DEPARTAMENTAL AGRICOLA DEL PIÑON</t>
  </si>
  <si>
    <t>INSTITUCION EDUCATIVA DEPARTAMENTAL RURAL ENRIQUE QUINTERO JAIMES</t>
  </si>
  <si>
    <t>GUAMAL</t>
  </si>
  <si>
    <t>INSTITUCION EDUCATIVA DEPARTAMENTAL NESTOR RANGEL ALFARO</t>
  </si>
  <si>
    <t>EL RETÉN</t>
  </si>
  <si>
    <t>INSTITUCION EDUCATIVA DEPARTAMENTAL EUCLIDES LIZARAZO</t>
  </si>
  <si>
    <t>SANTA ANA</t>
  </si>
  <si>
    <t>INSTITUCION EDUCATIVA DEPARTAMENTAL CELINDA MEJIA LOPEZ</t>
  </si>
  <si>
    <t>INSTITUCION EDUCATIVA DEPARTAMENTAL ANAXIMENES TORRES OSPINO</t>
  </si>
  <si>
    <t>SAN ZENÓN</t>
  </si>
  <si>
    <t>INSTITUCION EDUCATIVA DEPARTAMENTAL TOMAS HERRERA CANTILLO</t>
  </si>
  <si>
    <t>INSTITUCION EDUCATIVA DEPARTAMENTAL RURAL SAN PEDRO APOSTOL LAS FLORES</t>
  </si>
  <si>
    <t>INSTITUCION EDUCATIVA DEPARTAMENTAL DE BOMBA</t>
  </si>
  <si>
    <t>INSTITUCION EDUCATIVA ETNOEDUCATIVA DEPARTAMENTAL TUCURINCA</t>
  </si>
  <si>
    <t>INSTITUCION EDUCATIVA DEPARTAMENTAL ALFONSO LOPEZ</t>
  </si>
  <si>
    <t>INSTITUCION EDUCATIVA DEPARTAMENTAL PABLO NIEBLES DE GUAYABAL</t>
  </si>
  <si>
    <t>PLATO</t>
  </si>
  <si>
    <t>INSTITUCION EDUCATIVA DEPARTAMENTAL ROSA CORTINA HERNANDEZ</t>
  </si>
  <si>
    <t>SITIONUEVO</t>
  </si>
  <si>
    <t>INSTITUCION EDUCATIVA DEPARTAMENTAL RURAL DE PALERMO</t>
  </si>
  <si>
    <t>INSTITUCION EDUCATIVA DEPARTAMENTAL JOHN F. KENNEDY</t>
  </si>
  <si>
    <t>INSTITUCION EDUCATIVA DEPARTAMENTAL RURAL NUESTRA SEÑORA DEL ROSARIO</t>
  </si>
  <si>
    <t>INSTITUCION EDUCATIVA DEPARTAMENTAL ROBERTO ROBLES DE ALGARROBAL</t>
  </si>
  <si>
    <t>NUEVA GRANADA</t>
  </si>
  <si>
    <t>INSTITUCION EDUCATIVA DEPARTAMENTAL AGROPECUARIA URBANO MOLINA CASTRO</t>
  </si>
  <si>
    <t>INSTITUCION EDUCATIVA DEPARTAMENTAL 23 DE FEBRERO</t>
  </si>
  <si>
    <t>INSTITUCION EDUCATIVA DEPARTAMENTAL RODRIGO VIVES DE ANDREIS</t>
  </si>
  <si>
    <t>PIJIÑO DEL CARMEN</t>
  </si>
  <si>
    <t>INSTITUCION EDUCATIVA TECNICA DEPARTAMENTAL AGROAMBIENTAL SAN JOSE</t>
  </si>
  <si>
    <t>INSTITUCION EDUCATIVA DEPARTAMENTAL RURAL SILVIA COTES DE BISWELL</t>
  </si>
  <si>
    <t>INSTITUCION EDUCATIVA DEPARTAMENTAL DE LA PACHA</t>
  </si>
  <si>
    <t>INSTITUCION EDUCATIVA DEPARTAMENTAL MARIA AUXILIADORA</t>
  </si>
  <si>
    <t>CONCORDIA</t>
  </si>
  <si>
    <t>INSTITUCION EDUCATIVA DEPARTAMENTAL DE BASICA Y MEDIA DE CONCORDIA</t>
  </si>
  <si>
    <t>INSTITUCION EDUCATIVA DEPARTAMENTAL JOSE DE LA PAZ VANEGAS ORTIZ</t>
  </si>
  <si>
    <t>INSTITUCION EDUCATIVA DEPARTAMENTAL PIJIÑO DEL CARMEN</t>
  </si>
  <si>
    <t>INSTITUCION EDUCATIVA DEPARTAMENTAL ANDRES DIAZ VENERO DE LEIVA</t>
  </si>
  <si>
    <t>INSTITUCION EDUCATIVA DEPARTAMENTAL NICOLAS MEJIA MENDEZ</t>
  </si>
  <si>
    <t>INSTITUCION EDUCATIVA DEPARTAMENTAL SAN JOSE DE SAN FERNANDO</t>
  </si>
  <si>
    <t>ALGARROBO</t>
  </si>
  <si>
    <t>INSTITUCION EDUCATIVA DEPARTAMENTAL ALGARROBO</t>
  </si>
  <si>
    <t>INSTITUCION EDUCATIVA DEPARTAMENTAL RURAL DE BUENOS AIRES</t>
  </si>
  <si>
    <t>PIVIJAY</t>
  </si>
  <si>
    <t>INSTITUCION EDUCATIVA DEPARTAMENTAL AGROPECUARIA NUESTRA SEÑORA DE LAS MERCEDES</t>
  </si>
  <si>
    <t>INSTITUCION EDUCATIVA DEPARTAMENTAL DE CARRETO</t>
  </si>
  <si>
    <t>INSTITUCION EDUCATIVA DEPARTAMENTAL MARIA INMACULADA</t>
  </si>
  <si>
    <t>INSTITUCION EDUCATIVA DEPARTAMENTAL FUNDACION</t>
  </si>
  <si>
    <t>INSTITUCION EDUCATIVA DEPARTAMENTAL SAN JUAN  BAUTISTA</t>
  </si>
  <si>
    <t>INSTITUCION EDUCATIVA DEPARTAMENTAL JOSE BENITO VIVES DE ANDREIS</t>
  </si>
  <si>
    <t>INSTITUCION EDUCATIVA DEPARTAMENTAL DE RICAURTE</t>
  </si>
  <si>
    <t>INSTITUCION EDUCATIVA DEPARTAMENTAL ARCESIO CALIZ AMADOR</t>
  </si>
  <si>
    <t>INSTITUCION EDUCATIVA DEPARTAMENTAL SANTA TERESA DE JESUS</t>
  </si>
  <si>
    <t>INSTITUCION EDUCATIVA TECNICO DEPARTAMENTAL DE CABRERA</t>
  </si>
  <si>
    <t>REMOLINO</t>
  </si>
  <si>
    <t>INSTITUCION EDUCATIVA DEPARTAMENTAL JUAN MANUEL RUDAS</t>
  </si>
  <si>
    <t>INSTITUCION EDUCATIVA DEPARTAMENTAL COLOMBIA</t>
  </si>
  <si>
    <t>INSTITUCION EDUCATIVA DEPARTAMENTAL DE GUAIMARO</t>
  </si>
  <si>
    <t>INSTITUCION EDUCATIVA DEPARTAMENTAL RAFAEL NUÑEZ</t>
  </si>
  <si>
    <t>INSTITUCION EDUCATIVA DEPARTAMENTAL LUZ MARINA CABALLERO</t>
  </si>
  <si>
    <t>INSTITUCION EDUCATIVA DEPARTAMENTAL LAS MERCEDES</t>
  </si>
  <si>
    <t>INSTITUCION EDUCATIVA DEPARTAMENTAL TECNICA NUEVA GRANADA</t>
  </si>
  <si>
    <t>INSTITUCION EDUCATIVA DEPARTAMENTAL  BALDOMERO SANIN CANO</t>
  </si>
  <si>
    <t>INSTITUCION EDUCATIVA DEPARTAMENTAL LICEO ZAPAYAN</t>
  </si>
  <si>
    <t>INSTITUCION EDUCATIVA DEPARTAMENTAL RURAL DE MEDIA LUNA</t>
  </si>
  <si>
    <t>INSTITUCION EDUCATIVA TECNICA DEPARTAMENTAL RAFAEL JIMENEZ ALTAHONA</t>
  </si>
  <si>
    <t>INSTITUCION EDUCATIVA DEPARTAMENTAL SAGRADO CORAZON DE JESUS</t>
  </si>
  <si>
    <t>INSTITUCION EDUCATIVA DEPARTAMENTAL VICTOR CAMARGO ALVAREZ</t>
  </si>
  <si>
    <t>INSTITUCION EDUCATIVA DEPARTAMENTAL JOSE DE LA LUZ MARTINEZ</t>
  </si>
  <si>
    <t>INSTITUCION EDUCATIVA DEPARTAMENTAL DE BASICA Y MEDIA SANTA CRUZ DE BALSAMO</t>
  </si>
  <si>
    <t>INSTITUCION EDUCATIVA DEPARTAMENTAL LORENCITA VILLEGAS DE SANTOS</t>
  </si>
  <si>
    <t>INSTITUCION EDUCATIVA TECNICO DEPARTAMENTAL GABRIEL ESCOBAR BALLESTAS</t>
  </si>
  <si>
    <t>INSTITUCION EDUCATIVA DEPARTAMENTAL ELVIA VIZCAINO DE TODARO</t>
  </si>
  <si>
    <t>INSTITUCION EDUCATIVA DEPARTAMENTAL ELECTO CALIZ MARTINEZ</t>
  </si>
  <si>
    <t>INSTITUCION EDUCATIVA DEPARTAMENTAL PEDRO DE HEREDIA</t>
  </si>
  <si>
    <t>INSTITUCION EDUCATIVA DEPARTAMENTAL SIERRA NEVADA DE SANTA MARTA</t>
  </si>
  <si>
    <t>INSTITUCION EDUCATIVA DEPARTAMENTAL AGROPECUARIA JOSE MARIA HERRERA</t>
  </si>
  <si>
    <t>INSTITUCION EDUCATIVA DEPARTAMENTAL RURAL DE PALMIRA</t>
  </si>
  <si>
    <t>INSTITUCION EDUCATIVA DEPARTAMENTAL GABRIEL GARCIA MARQUEZ DE ARACATACA</t>
  </si>
  <si>
    <t>INSTITUCION EDUCATIVA DEPARTAMENTAL TERCERA MIXTA</t>
  </si>
  <si>
    <t>INSTITUCION EDUCATIVA DEPARTAMENTAL FRANCISCO DE PAULA SANTANDER</t>
  </si>
  <si>
    <t>INSTITUCION EDUCATIVA DEPARTAMENTAL RURAL MARIA AUXILIADORA</t>
  </si>
  <si>
    <t>INSTITUCION EDUCATIVA DEPARTAMENTAL MARIA ALFARO DE OSPINO</t>
  </si>
  <si>
    <t>INSTITUCION EDUCATIVA DEPARTAMENTAL ANTONIO BRUJES CARMONA</t>
  </si>
  <si>
    <t>INSTITUCION EDUCATIVA DEPARTAMENTAL RURAL SAGRADO CORAZON DE JESUS</t>
  </si>
  <si>
    <t>INSTITUCION EDUCATIVA DEPARTAMENTAL SAN JUAN DE PALOS PRIETOS</t>
  </si>
  <si>
    <t>INSTITUCION EDUCATIVA DEPARTAMENTAL ETNOEDUCATIVO Y PLURICULTURAL GUMMAKU</t>
  </si>
  <si>
    <t>INSTITUCION EDUCATIVA DEPARTAMENTAL ROQUE DE LOS RIOS VALLE</t>
  </si>
  <si>
    <t>SABANAS DE SAN ANGEL</t>
  </si>
  <si>
    <t>INSTITUCION EDUCATIVA DEPARTAMENTAL MANUEL SALVADOR MEZA CAMARGO</t>
  </si>
  <si>
    <t>INSTITUCION EDUCATIVA DEPARTAMENTAL RURAL SAN MARTIN DE LOBA</t>
  </si>
  <si>
    <t>CERRO SAN ANTONIO</t>
  </si>
  <si>
    <t>INSTITUCION EDUCATIVA DEPARTAMENTAL DE BASICA Y MEDIA SAN ANTONIO</t>
  </si>
  <si>
    <t>INSTITUCION EDUCATIVA DEPARTAMENTAL CIENAGUETA</t>
  </si>
  <si>
    <t>INSTITUCION EDUCATIVA DEPARTAMENTAL AGROPECUARIA OTILIA MENA ALVAREZ</t>
  </si>
  <si>
    <t>INSTITUCION ETNOEDUCATIVA DEPARTAMENTAL RURAL GUILLERMO ALVAREZ</t>
  </si>
  <si>
    <t>CHIBOLO</t>
  </si>
  <si>
    <t>INSTITUCION EDUCATIVA DEPARTAMENTAL TECNICA FRANCISCO JOSE DE CALDAS</t>
  </si>
  <si>
    <t>INSTITUCION EDUCATIVA DEPARTAMENTAL LUIS CARLOS GALAN SARMIENTO</t>
  </si>
  <si>
    <t>TENERIFE</t>
  </si>
  <si>
    <t>INSTITUCION EDUCATIVA DEPARTAMENTAL EL CONSUELO</t>
  </si>
  <si>
    <t>INSTITUCION EDUCATIVA DEPARTAMENTAL RURAL SAN VALENTIN</t>
  </si>
  <si>
    <t>INSTITUCION EDUCATIVA TECNICA DEPARTAMENTAL DE GERMANIA</t>
  </si>
  <si>
    <t>INSTITUCION EDUCATIVA DEPARTAMENTAL TECNICA AGROPECUARIA CARMEN DE ARIGUANI</t>
  </si>
  <si>
    <t>INSTITUCION EDUCATIVA DEPARTAMENTAL RURAL DE JANEIRO</t>
  </si>
  <si>
    <t>INSTITUCION EDUCATIVA DEPARTAMENTAL NUESTRA SEÑORA DEL CARMEN</t>
  </si>
  <si>
    <t>INSTITUCION EDUCATIVA DEPARTAMENTAL SAN JOSE DE PUEBLO VIEJO</t>
  </si>
  <si>
    <t>INSTITUCION EDUCATIVA DEPARTAMENTAL LICEO PIVIJAY</t>
  </si>
  <si>
    <t>INSTITUCION EDUCATIVA DEPARTAMENTAL SANTA ROSA DE LIMA</t>
  </si>
  <si>
    <t>INSTITUCION EDUCATIVA DEPARTAMENTAL RURAL LA RINCONADA</t>
  </si>
  <si>
    <t>INSTITUCION EDUCATIVA DEPARTAMENTAL JOSE BENITO BARROS PALOMINO</t>
  </si>
  <si>
    <t>INSTITUCION EDUCATIVA DEPARTAMENTAL LOMA DEL BALSAMO</t>
  </si>
  <si>
    <t>INSTITUCION ETNOEDUCATIVA DEPARTAMENTAL ETTE ENNAKA</t>
  </si>
  <si>
    <t>CENTRO EDUCATIVO DEPARTAMENTAL SAN ANTONIO</t>
  </si>
  <si>
    <t>INSTITUCION EDUCATIVA DEPARTAMENTAL RURAL SANTA MARIA</t>
  </si>
  <si>
    <t>INSTITUCION EDUCATIVA DEPARTAMENTAL CERRO BLANCO</t>
  </si>
  <si>
    <t>INSTITUCION EDUCATIVA DEPARTAMENTAL LA CANDELARIA</t>
  </si>
  <si>
    <t>INSTITUCION EDUCATIVA DEPARTAMENTAL SAN JUDAS TADEO</t>
  </si>
  <si>
    <t>INSTITUCION EDUCATIVA DEPARTAMENTAL JUANA ARIAS DE BENAVIDES</t>
  </si>
  <si>
    <t>INSTITUCION EDUCATIVA DEPARTAMENTAL THELMA ROSA AREVALO</t>
  </si>
  <si>
    <t>INSTITUCION EDUCATIVA DEPARTAMENTAL ALBERTO CABALLERO DE MONTE RUBIO</t>
  </si>
  <si>
    <t>INSTITUCION EDUCATIVA DEPARTAMENTAL GERARDO VALENCIA CANO</t>
  </si>
  <si>
    <t>INSTITUCION EDUCATIVA DEPARTAMENTAL TECNICA AGROPECUARIA BENJAMIN HERRERA</t>
  </si>
  <si>
    <t>INSTITUCION EDUCATIVA DEPARTAMENTAL EL HORNO</t>
  </si>
  <si>
    <t>INSTITUCION EDUCATIVA DEPARTAMENTAL LICEO ARIGUANI</t>
  </si>
  <si>
    <t>INSTITUCION EDUCATIVA DEPARTAMENTAL RURAL CANTAGALLAR</t>
  </si>
  <si>
    <t>INSTITUCION EDUCATIVA DEPARTAMENTAL HUMBERTO VELAZQUEZ GARCIA</t>
  </si>
  <si>
    <t>INSTITUCION ETNOEDUCATIVA DEPARTAMENTAL DE SOPLADOR</t>
  </si>
  <si>
    <t>INSTITUCION EDUCATIVA DEPARTAMENTAL REAL DEL OBISPO</t>
  </si>
  <si>
    <t>INSTITUCION EDUCATIVA DEPARTAMENTAL LICEO SANTANDER</t>
  </si>
  <si>
    <t>INSTITUCION EDUCATIVA DEPARTAMENTAL JOSEFA MARIA ROMERO DE LA CRUZ</t>
  </si>
  <si>
    <t>INSTITUCION EDUCATIVA DEPARTAMENTAL SABANAS</t>
  </si>
  <si>
    <t>INSTITUCION EDUCATIVA DEPARTAMENTAL BIENVENIDO RODRIGUEZ</t>
  </si>
  <si>
    <t>INSTITUCION EDUCATIVA DEPARTAMENTAL PESTALOZZI</t>
  </si>
  <si>
    <t>INSTITUCION EDUCATIVA DEPARTAMENTAL RURAL EL BRILLANTE</t>
  </si>
  <si>
    <t>INSTITUCION EDUCATIVA DEPARTAMENTAL FLORES DE MARIA</t>
  </si>
  <si>
    <t>INSTITUCION EDUCATIVA DEPARTAMENTAL RURAL LUIS MILLAN VARGAS</t>
  </si>
  <si>
    <t>INSTITUCION EDUCATIVA DEPARTAMENTAL DE TRONCOSO</t>
  </si>
  <si>
    <t>INSTITUCION EDUCATIVA DEPARTAMENTAL SAN JOSE</t>
  </si>
  <si>
    <t>INSTITUCION EDUCATIVA TECNICO DEPARTAMENTAL SIMON BOLIVAR</t>
  </si>
  <si>
    <t>INSTITUCION EDUCATIVA DEPARTAMENTAL ANUAR RIVERA JATTAR</t>
  </si>
  <si>
    <t>INSTITUCION EDUCATIVA DEPARTAMENTAL SANTA INES</t>
  </si>
  <si>
    <t>INSTITUCION EDUCATIVA DEPARTAMENTAL CAÑO DE AGUAS</t>
  </si>
  <si>
    <t>INSTITUCION EDUCATIVA DEPARTAMENTAL ETNOEDUCATIVA SANTA ROSALIA</t>
  </si>
  <si>
    <t>INSTITUCION EDUCATIVA DEPARTAMENTAL SAN JOSE DE KENNEDY</t>
  </si>
  <si>
    <t>INSTITUCION EDUCATIVA DEPARTAMENTAL CANDELARIA</t>
  </si>
  <si>
    <t>INSTITUCION EDUCATIVA ETNOEDUCATIVA  DEPARTAMENTAL MACONDO</t>
  </si>
  <si>
    <t>AVANCE_ENE_15</t>
  </si>
  <si>
    <t>Total</t>
  </si>
  <si>
    <t>|</t>
  </si>
  <si>
    <r>
      <rPr>
        <b/>
        <sz val="12"/>
        <color theme="1"/>
        <rFont val="Calibri"/>
        <family val="2"/>
        <scheme val="minor"/>
      </rPr>
      <t>AVANCE DE MATRÍCULA</t>
    </r>
    <r>
      <rPr>
        <sz val="12"/>
        <color theme="1"/>
        <rFont val="Calibri"/>
        <family val="2"/>
        <scheme val="minor"/>
      </rPr>
      <t xml:space="preserve">
FECHA DE CORTE: 15/01/2024 - 12:00 m.
Para tener en cuenta:
1. Se tienen en cuenta los estudiantes en estado "MATRICULADO" de Preescolar (-2, -1, 0) hasta grado undécimo + Aceleración de Aprendizaje. No se incluyen ciclos nocturnos. 
2. Para el avance de matrícula se toma el dato de los cupos proyectados siempre y cuando sea igual o mayor al número de estudiantes atendidos en el momento de realizar la proyección de de cupos</t>
    </r>
  </si>
  <si>
    <t>NOMBRE DE LA 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</si>
</sst>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3" fillId="0" borderId="0" xfId="1" applyNumberFormat="1" applyFont="1"/>
    <xf numFmtId="9" fontId="2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164" fontId="3" fillId="0" borderId="0" xfId="0" applyNumberFormat="1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8"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55600A-EBFE-4CF2-96FE-91E13BA85852}" name="Tabla1" displayName="Tabla1" ref="B4:J158" totalsRowCount="1" headerRowDxfId="1" totalsRowDxfId="0" totalsRowCellStyle="Hipervínculo visitado">
  <autoFilter ref="B4:J157" xr:uid="{1255600A-EBFE-4CF2-96FE-91E13BA85852}"/>
  <sortState xmlns:xlrd2="http://schemas.microsoft.com/office/spreadsheetml/2017/richdata2" ref="B5:J157">
    <sortCondition descending="1" ref="J4:J157"/>
  </sortState>
  <tableColumns count="9">
    <tableColumn id="1" xr3:uid="{2CC149DE-F23B-4BFE-80AC-5834F9370041}" name="MUNICIPIO" totalsRowLabel="Total" dataDxfId="3"/>
    <tableColumn id="2" xr3:uid="{B41BB63B-A29B-4313-960A-E9F1E04648E6}" name="DANE" dataDxfId="17" totalsRowDxfId="10"/>
    <tableColumn id="3" xr3:uid="{7DDF6A54-0919-4E87-A641-AC6B3A93DA30}" name="NOMBRE DE LA IED" dataDxfId="2"/>
    <tableColumn id="4" xr3:uid="{F8621B92-24F0-454F-929C-974C73BA5DC7}" name="Suma de ALUMNOSACTUAL" totalsRowFunction="sum" dataDxfId="16" totalsRowDxfId="9"/>
    <tableColumn id="5" xr3:uid="{BEC4A239-3732-4A6D-813A-8779EBA579B0}" name="Suma de CUPOSC" totalsRowFunction="sum" dataDxfId="15" totalsRowDxfId="8"/>
    <tableColumn id="6" xr3:uid="{3FCBB1D4-4093-4983-B707-B5FA7FF4C961}" name="PROYECCIÓN" totalsRowFunction="sum" dataDxfId="14" totalsRowDxfId="7"/>
    <tableColumn id="7" xr3:uid="{16D0601E-32D3-4A48-B341-143D124AF94A}" name="AVANCE_ENE_15" totalsRowFunction="sum" dataDxfId="13" totalsRowDxfId="6"/>
    <tableColumn id="8" xr3:uid="{C72AD92A-9ED5-427D-AB50-F712DB8C37E0}" name="DIFERENCIA" totalsRowFunction="sum" dataDxfId="12" totalsRowDxfId="5">
      <calculatedColumnFormula>Tabla1[[#This Row],[PROYECCIÓN]]-Tabla1[[#This Row],[AVANCE_ENE_15]]</calculatedColumnFormula>
    </tableColumn>
    <tableColumn id="9" xr3:uid="{E3CC5D89-7368-4806-8CA2-A1F18421DB16}" name="% AVANCE" dataDxfId="11" totalsRowDxfId="4" dataCellStyle="Porcentaje">
      <calculatedColumnFormula>Tabla1[[#This Row],[AVANCE_ENE_15]]/Tabla1[[#This Row],[PROYECCIÓN]]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ABA9-8755-4F6F-9778-62A08E44317F}">
  <dimension ref="B1:N158"/>
  <sheetViews>
    <sheetView tabSelected="1" topLeftCell="A3" workbookViewId="0">
      <selection activeCell="D10" sqref="D10"/>
    </sheetView>
  </sheetViews>
  <sheetFormatPr baseColWidth="10" defaultRowHeight="15" x14ac:dyDescent="0.25"/>
  <cols>
    <col min="2" max="2" width="29.7109375" customWidth="1"/>
    <col min="3" max="3" width="15.5703125" style="8" bestFit="1" customWidth="1"/>
    <col min="4" max="4" width="87.5703125" customWidth="1"/>
    <col min="5" max="5" width="27.42578125" hidden="1" customWidth="1"/>
    <col min="6" max="6" width="18.42578125" hidden="1" customWidth="1"/>
    <col min="7" max="7" width="14.7109375" style="6" customWidth="1"/>
    <col min="8" max="8" width="18" style="6" customWidth="1"/>
    <col min="9" max="9" width="13.5703125" style="6" customWidth="1"/>
    <col min="10" max="10" width="12.5703125" style="4" customWidth="1"/>
  </cols>
  <sheetData>
    <row r="1" spans="2:10" ht="48.75" customHeight="1" x14ac:dyDescent="0.25">
      <c r="B1" s="16" t="s">
        <v>186</v>
      </c>
      <c r="C1" s="17"/>
      <c r="D1" s="17"/>
      <c r="E1" s="17"/>
      <c r="F1" s="17"/>
      <c r="G1" s="17"/>
      <c r="H1" s="17"/>
      <c r="I1" s="17"/>
      <c r="J1" s="18"/>
    </row>
    <row r="2" spans="2:10" ht="74.25" customHeight="1" thickBot="1" x14ac:dyDescent="0.3">
      <c r="B2" s="19"/>
      <c r="C2" s="20"/>
      <c r="D2" s="20"/>
      <c r="E2" s="20"/>
      <c r="F2" s="20"/>
      <c r="G2" s="20"/>
      <c r="H2" s="20"/>
      <c r="I2" s="20"/>
      <c r="J2" s="21"/>
    </row>
    <row r="4" spans="2:10" s="1" customFormat="1" x14ac:dyDescent="0.25">
      <c r="B4" s="1" t="s">
        <v>0</v>
      </c>
      <c r="C4" s="7" t="s">
        <v>1</v>
      </c>
      <c r="D4" s="1" t="s">
        <v>187</v>
      </c>
      <c r="E4" s="1" t="s">
        <v>2</v>
      </c>
      <c r="F4" s="1" t="s">
        <v>3</v>
      </c>
      <c r="G4" s="5" t="s">
        <v>4</v>
      </c>
      <c r="H4" s="5" t="s">
        <v>183</v>
      </c>
      <c r="I4" s="5" t="s">
        <v>5</v>
      </c>
      <c r="J4" s="3" t="s">
        <v>6</v>
      </c>
    </row>
    <row r="5" spans="2:10" x14ac:dyDescent="0.25">
      <c r="B5" s="9" t="s">
        <v>7</v>
      </c>
      <c r="C5" s="10">
        <v>247245001890</v>
      </c>
      <c r="D5" s="9" t="s">
        <v>8</v>
      </c>
      <c r="E5" s="9">
        <v>1131</v>
      </c>
      <c r="F5" s="9">
        <v>1197</v>
      </c>
      <c r="G5" s="11">
        <v>1197</v>
      </c>
      <c r="H5" s="11">
        <v>1258</v>
      </c>
      <c r="I5" s="11">
        <f>Tabla1[[#This Row],[PROYECCIÓN]]-Tabla1[[#This Row],[AVANCE_ENE_15]]</f>
        <v>-61</v>
      </c>
      <c r="J5" s="12">
        <f>Tabla1[[#This Row],[AVANCE_ENE_15]]/Tabla1[[#This Row],[PROYECCIÓN]]</f>
        <v>1.0509607351712615</v>
      </c>
    </row>
    <row r="6" spans="2:10" x14ac:dyDescent="0.25">
      <c r="B6" s="9" t="s">
        <v>9</v>
      </c>
      <c r="C6" s="10">
        <v>247189001385</v>
      </c>
      <c r="D6" s="9" t="s">
        <v>10</v>
      </c>
      <c r="E6" s="9">
        <v>570</v>
      </c>
      <c r="F6" s="9">
        <v>624</v>
      </c>
      <c r="G6" s="11">
        <v>624</v>
      </c>
      <c r="H6" s="11">
        <v>635</v>
      </c>
      <c r="I6" s="11">
        <f>Tabla1[[#This Row],[PROYECCIÓN]]-Tabla1[[#This Row],[AVANCE_ENE_15]]</f>
        <v>-11</v>
      </c>
      <c r="J6" s="12">
        <f>Tabla1[[#This Row],[AVANCE_ENE_15]]/Tabla1[[#This Row],[PROYECCIÓN]]</f>
        <v>1.0176282051282051</v>
      </c>
    </row>
    <row r="7" spans="2:10" x14ac:dyDescent="0.25">
      <c r="B7" s="9" t="s">
        <v>11</v>
      </c>
      <c r="C7" s="10">
        <v>247288010761</v>
      </c>
      <c r="D7" s="9" t="s">
        <v>12</v>
      </c>
      <c r="E7" s="9">
        <v>1173</v>
      </c>
      <c r="F7" s="9">
        <v>1173</v>
      </c>
      <c r="G7" s="11">
        <v>1173</v>
      </c>
      <c r="H7" s="11">
        <v>1144</v>
      </c>
      <c r="I7" s="11">
        <f>Tabla1[[#This Row],[PROYECCIÓN]]-Tabla1[[#This Row],[AVANCE_ENE_15]]</f>
        <v>29</v>
      </c>
      <c r="J7" s="12">
        <f>Tabla1[[#This Row],[AVANCE_ENE_15]]/Tabla1[[#This Row],[PROYECCIÓN]]</f>
        <v>0.97527706734867858</v>
      </c>
    </row>
    <row r="8" spans="2:10" x14ac:dyDescent="0.25">
      <c r="B8" s="9" t="s">
        <v>7</v>
      </c>
      <c r="C8" s="10">
        <v>247245000419</v>
      </c>
      <c r="D8" s="9" t="s">
        <v>13</v>
      </c>
      <c r="E8" s="9">
        <v>563</v>
      </c>
      <c r="F8" s="9">
        <v>570</v>
      </c>
      <c r="G8" s="11">
        <v>570</v>
      </c>
      <c r="H8" s="11">
        <v>552</v>
      </c>
      <c r="I8" s="11">
        <f>Tabla1[[#This Row],[PROYECCIÓN]]-Tabla1[[#This Row],[AVANCE_ENE_15]]</f>
        <v>18</v>
      </c>
      <c r="J8" s="12">
        <f>Tabla1[[#This Row],[AVANCE_ENE_15]]/Tabla1[[#This Row],[PROYECCIÓN]]</f>
        <v>0.96842105263157896</v>
      </c>
    </row>
    <row r="9" spans="2:10" x14ac:dyDescent="0.25">
      <c r="B9" s="9" t="s">
        <v>14</v>
      </c>
      <c r="C9" s="10">
        <v>247541000475</v>
      </c>
      <c r="D9" s="9" t="s">
        <v>15</v>
      </c>
      <c r="E9" s="9">
        <v>584</v>
      </c>
      <c r="F9" s="9">
        <v>583</v>
      </c>
      <c r="G9" s="11">
        <v>584</v>
      </c>
      <c r="H9" s="11">
        <v>565</v>
      </c>
      <c r="I9" s="11">
        <f>Tabla1[[#This Row],[PROYECCIÓN]]-Tabla1[[#This Row],[AVANCE_ENE_15]]</f>
        <v>19</v>
      </c>
      <c r="J9" s="12">
        <f>Tabla1[[#This Row],[AVANCE_ENE_15]]/Tabla1[[#This Row],[PROYECCIÓN]]</f>
        <v>0.96746575342465757</v>
      </c>
    </row>
    <row r="10" spans="2:10" x14ac:dyDescent="0.25">
      <c r="B10" s="9" t="s">
        <v>16</v>
      </c>
      <c r="C10" s="10">
        <v>347058000426</v>
      </c>
      <c r="D10" s="9" t="s">
        <v>17</v>
      </c>
      <c r="E10" s="9">
        <v>2830</v>
      </c>
      <c r="F10" s="9">
        <v>2846</v>
      </c>
      <c r="G10" s="11">
        <v>2846</v>
      </c>
      <c r="H10" s="11">
        <v>2730</v>
      </c>
      <c r="I10" s="11">
        <f>Tabla1[[#This Row],[PROYECCIÓN]]-Tabla1[[#This Row],[AVANCE_ENE_15]]</f>
        <v>116</v>
      </c>
      <c r="J10" s="12">
        <f>Tabla1[[#This Row],[AVANCE_ENE_15]]/Tabla1[[#This Row],[PROYECCIÓN]]</f>
        <v>0.95924104005621924</v>
      </c>
    </row>
    <row r="11" spans="2:10" x14ac:dyDescent="0.25">
      <c r="B11" s="9" t="s">
        <v>18</v>
      </c>
      <c r="C11" s="10">
        <v>247570000069</v>
      </c>
      <c r="D11" s="9" t="s">
        <v>19</v>
      </c>
      <c r="E11" s="9">
        <v>779</v>
      </c>
      <c r="F11" s="9">
        <v>778</v>
      </c>
      <c r="G11" s="11">
        <v>779</v>
      </c>
      <c r="H11" s="11">
        <v>743</v>
      </c>
      <c r="I11" s="11">
        <f>Tabla1[[#This Row],[PROYECCIÓN]]-Tabla1[[#This Row],[AVANCE_ENE_15]]</f>
        <v>36</v>
      </c>
      <c r="J11" s="12">
        <f>Tabla1[[#This Row],[AVANCE_ENE_15]]/Tabla1[[#This Row],[PROYECCIÓN]]</f>
        <v>0.95378690629011553</v>
      </c>
    </row>
    <row r="12" spans="2:10" x14ac:dyDescent="0.25">
      <c r="B12" s="9" t="s">
        <v>20</v>
      </c>
      <c r="C12" s="10">
        <v>247707001424</v>
      </c>
      <c r="D12" s="9" t="s">
        <v>21</v>
      </c>
      <c r="E12" s="9">
        <v>1737</v>
      </c>
      <c r="F12" s="9">
        <v>1785</v>
      </c>
      <c r="G12" s="11">
        <v>1785</v>
      </c>
      <c r="H12" s="11">
        <v>1699</v>
      </c>
      <c r="I12" s="11">
        <f>Tabla1[[#This Row],[PROYECCIÓN]]-Tabla1[[#This Row],[AVANCE_ENE_15]]</f>
        <v>86</v>
      </c>
      <c r="J12" s="12">
        <f>Tabla1[[#This Row],[AVANCE_ENE_15]]/Tabla1[[#This Row],[PROYECCIÓN]]</f>
        <v>0.95182072829131648</v>
      </c>
    </row>
    <row r="13" spans="2:10" x14ac:dyDescent="0.25">
      <c r="B13" s="9" t="s">
        <v>14</v>
      </c>
      <c r="C13" s="10">
        <v>247541000360</v>
      </c>
      <c r="D13" s="9" t="s">
        <v>22</v>
      </c>
      <c r="E13" s="9">
        <v>583</v>
      </c>
      <c r="F13" s="9">
        <v>586</v>
      </c>
      <c r="G13" s="11">
        <v>586</v>
      </c>
      <c r="H13" s="11">
        <v>557</v>
      </c>
      <c r="I13" s="11">
        <f>Tabla1[[#This Row],[PROYECCIÓN]]-Tabla1[[#This Row],[AVANCE_ENE_15]]</f>
        <v>29</v>
      </c>
      <c r="J13" s="12">
        <f>Tabla1[[#This Row],[AVANCE_ENE_15]]/Tabla1[[#This Row],[PROYECCIÓN]]</f>
        <v>0.95051194539249151</v>
      </c>
    </row>
    <row r="14" spans="2:10" x14ac:dyDescent="0.25">
      <c r="B14" s="9" t="s">
        <v>18</v>
      </c>
      <c r="C14" s="10">
        <v>247570000051</v>
      </c>
      <c r="D14" s="9" t="s">
        <v>23</v>
      </c>
      <c r="E14" s="9">
        <v>2078</v>
      </c>
      <c r="F14" s="9">
        <v>1992</v>
      </c>
      <c r="G14" s="11">
        <v>2078</v>
      </c>
      <c r="H14" s="11">
        <v>1971</v>
      </c>
      <c r="I14" s="11">
        <f>Tabla1[[#This Row],[PROYECCIÓN]]-Tabla1[[#This Row],[AVANCE_ENE_15]]</f>
        <v>107</v>
      </c>
      <c r="J14" s="12">
        <f>Tabla1[[#This Row],[AVANCE_ENE_15]]/Tabla1[[#This Row],[PROYECCIÓN]]</f>
        <v>0.94850818094321465</v>
      </c>
    </row>
    <row r="15" spans="2:10" x14ac:dyDescent="0.25">
      <c r="B15" s="9" t="s">
        <v>7</v>
      </c>
      <c r="C15" s="10">
        <v>247245000176</v>
      </c>
      <c r="D15" s="9" t="s">
        <v>24</v>
      </c>
      <c r="E15" s="9">
        <v>411</v>
      </c>
      <c r="F15" s="9">
        <v>434</v>
      </c>
      <c r="G15" s="11">
        <v>434</v>
      </c>
      <c r="H15" s="11">
        <v>411</v>
      </c>
      <c r="I15" s="11">
        <f>Tabla1[[#This Row],[PROYECCIÓN]]-Tabla1[[#This Row],[AVANCE_ENE_15]]</f>
        <v>23</v>
      </c>
      <c r="J15" s="12">
        <f>Tabla1[[#This Row],[AVANCE_ENE_15]]/Tabla1[[#This Row],[PROYECCIÓN]]</f>
        <v>0.94700460829493083</v>
      </c>
    </row>
    <row r="16" spans="2:10" x14ac:dyDescent="0.25">
      <c r="B16" s="9" t="s">
        <v>7</v>
      </c>
      <c r="C16" s="10">
        <v>247245001903</v>
      </c>
      <c r="D16" s="9" t="s">
        <v>25</v>
      </c>
      <c r="E16" s="9">
        <v>339</v>
      </c>
      <c r="F16" s="9">
        <v>343</v>
      </c>
      <c r="G16" s="11">
        <v>343</v>
      </c>
      <c r="H16" s="11">
        <v>324</v>
      </c>
      <c r="I16" s="11">
        <f>Tabla1[[#This Row],[PROYECCIÓN]]-Tabla1[[#This Row],[AVANCE_ENE_15]]</f>
        <v>19</v>
      </c>
      <c r="J16" s="12">
        <f>Tabla1[[#This Row],[AVANCE_ENE_15]]/Tabla1[[#This Row],[PROYECCIÓN]]</f>
        <v>0.94460641399416911</v>
      </c>
    </row>
    <row r="17" spans="2:10" x14ac:dyDescent="0.25">
      <c r="B17" s="9" t="s">
        <v>9</v>
      </c>
      <c r="C17" s="10">
        <v>247189001547</v>
      </c>
      <c r="D17" s="9" t="s">
        <v>26</v>
      </c>
      <c r="E17" s="9">
        <v>2818</v>
      </c>
      <c r="F17" s="9">
        <v>2845</v>
      </c>
      <c r="G17" s="11">
        <v>2845</v>
      </c>
      <c r="H17" s="11">
        <v>2685</v>
      </c>
      <c r="I17" s="11">
        <f>Tabla1[[#This Row],[PROYECCIÓN]]-Tabla1[[#This Row],[AVANCE_ENE_15]]</f>
        <v>160</v>
      </c>
      <c r="J17" s="12">
        <f>Tabla1[[#This Row],[AVANCE_ENE_15]]/Tabla1[[#This Row],[PROYECCIÓN]]</f>
        <v>0.94376098418277676</v>
      </c>
    </row>
    <row r="18" spans="2:10" x14ac:dyDescent="0.25">
      <c r="B18" s="9" t="s">
        <v>27</v>
      </c>
      <c r="C18" s="10">
        <v>147675000060</v>
      </c>
      <c r="D18" s="9" t="s">
        <v>28</v>
      </c>
      <c r="E18" s="9">
        <v>1316</v>
      </c>
      <c r="F18" s="9">
        <v>1320</v>
      </c>
      <c r="G18" s="11">
        <v>1320</v>
      </c>
      <c r="H18" s="11">
        <v>1244</v>
      </c>
      <c r="I18" s="11">
        <f>Tabla1[[#This Row],[PROYECCIÓN]]-Tabla1[[#This Row],[AVANCE_ENE_15]]</f>
        <v>76</v>
      </c>
      <c r="J18" s="12">
        <f>Tabla1[[#This Row],[AVANCE_ENE_15]]/Tabla1[[#This Row],[PROYECCIÓN]]</f>
        <v>0.94242424242424239</v>
      </c>
    </row>
    <row r="19" spans="2:10" x14ac:dyDescent="0.25">
      <c r="B19" s="9" t="s">
        <v>29</v>
      </c>
      <c r="C19" s="10">
        <v>147692000057</v>
      </c>
      <c r="D19" s="9" t="s">
        <v>30</v>
      </c>
      <c r="E19" s="9">
        <v>1158</v>
      </c>
      <c r="F19" s="9">
        <v>1150</v>
      </c>
      <c r="G19" s="11">
        <v>1158</v>
      </c>
      <c r="H19" s="11">
        <v>1089</v>
      </c>
      <c r="I19" s="11">
        <f>Tabla1[[#This Row],[PROYECCIÓN]]-Tabla1[[#This Row],[AVANCE_ENE_15]]</f>
        <v>69</v>
      </c>
      <c r="J19" s="12">
        <f>Tabla1[[#This Row],[AVANCE_ENE_15]]/Tabla1[[#This Row],[PROYECCIÓN]]</f>
        <v>0.94041450777202074</v>
      </c>
    </row>
    <row r="20" spans="2:10" x14ac:dyDescent="0.25">
      <c r="B20" s="9" t="s">
        <v>31</v>
      </c>
      <c r="C20" s="10">
        <v>147053001913</v>
      </c>
      <c r="D20" s="9" t="s">
        <v>32</v>
      </c>
      <c r="E20" s="9">
        <v>1456</v>
      </c>
      <c r="F20" s="9">
        <v>1475</v>
      </c>
      <c r="G20" s="11">
        <v>1475</v>
      </c>
      <c r="H20" s="11">
        <v>1386</v>
      </c>
      <c r="I20" s="11">
        <f>Tabla1[[#This Row],[PROYECCIÓN]]-Tabla1[[#This Row],[AVANCE_ENE_15]]</f>
        <v>89</v>
      </c>
      <c r="J20" s="12">
        <f>Tabla1[[#This Row],[AVANCE_ENE_15]]/Tabla1[[#This Row],[PROYECCIÓN]]</f>
        <v>0.93966101694915249</v>
      </c>
    </row>
    <row r="21" spans="2:10" x14ac:dyDescent="0.25">
      <c r="B21" s="9" t="s">
        <v>11</v>
      </c>
      <c r="C21" s="10">
        <v>247288001168</v>
      </c>
      <c r="D21" s="9" t="s">
        <v>33</v>
      </c>
      <c r="E21" s="9">
        <v>894</v>
      </c>
      <c r="F21" s="9">
        <v>968</v>
      </c>
      <c r="G21" s="11">
        <v>968</v>
      </c>
      <c r="H21" s="11">
        <v>907</v>
      </c>
      <c r="I21" s="11">
        <f>Tabla1[[#This Row],[PROYECCIÓN]]-Tabla1[[#This Row],[AVANCE_ENE_15]]</f>
        <v>61</v>
      </c>
      <c r="J21" s="12">
        <f>Tabla1[[#This Row],[AVANCE_ENE_15]]/Tabla1[[#This Row],[PROYECCIÓN]]</f>
        <v>0.93698347107438018</v>
      </c>
    </row>
    <row r="22" spans="2:10" x14ac:dyDescent="0.25">
      <c r="B22" s="9" t="s">
        <v>34</v>
      </c>
      <c r="C22" s="10">
        <v>247798000662</v>
      </c>
      <c r="D22" s="9" t="s">
        <v>35</v>
      </c>
      <c r="E22" s="9">
        <v>741</v>
      </c>
      <c r="F22" s="9">
        <v>724</v>
      </c>
      <c r="G22" s="11">
        <v>741</v>
      </c>
      <c r="H22" s="11">
        <v>692</v>
      </c>
      <c r="I22" s="11">
        <f>Tabla1[[#This Row],[PROYECCIÓN]]-Tabla1[[#This Row],[AVANCE_ENE_15]]</f>
        <v>49</v>
      </c>
      <c r="J22" s="12">
        <f>Tabla1[[#This Row],[AVANCE_ENE_15]]/Tabla1[[#This Row],[PROYECCIÓN]]</f>
        <v>0.93387314439946023</v>
      </c>
    </row>
    <row r="23" spans="2:10" x14ac:dyDescent="0.25">
      <c r="B23" s="9" t="s">
        <v>36</v>
      </c>
      <c r="C23" s="10">
        <v>147258000146</v>
      </c>
      <c r="D23" s="9" t="s">
        <v>37</v>
      </c>
      <c r="E23" s="9">
        <v>1422</v>
      </c>
      <c r="F23" s="9">
        <v>1463</v>
      </c>
      <c r="G23" s="11">
        <v>1463</v>
      </c>
      <c r="H23" s="11">
        <v>1366</v>
      </c>
      <c r="I23" s="11">
        <f>Tabla1[[#This Row],[PROYECCIÓN]]-Tabla1[[#This Row],[AVANCE_ENE_15]]</f>
        <v>97</v>
      </c>
      <c r="J23" s="12">
        <f>Tabla1[[#This Row],[AVANCE_ENE_15]]/Tabla1[[#This Row],[PROYECCIÓN]]</f>
        <v>0.93369788106630214</v>
      </c>
    </row>
    <row r="24" spans="2:10" x14ac:dyDescent="0.25">
      <c r="B24" s="9" t="s">
        <v>7</v>
      </c>
      <c r="C24" s="10">
        <v>247245000982</v>
      </c>
      <c r="D24" s="9" t="s">
        <v>38</v>
      </c>
      <c r="E24" s="9">
        <v>357</v>
      </c>
      <c r="F24" s="9">
        <v>403</v>
      </c>
      <c r="G24" s="11">
        <v>403</v>
      </c>
      <c r="H24" s="11">
        <v>375</v>
      </c>
      <c r="I24" s="11">
        <f>Tabla1[[#This Row],[PROYECCIÓN]]-Tabla1[[#This Row],[AVANCE_ENE_15]]</f>
        <v>28</v>
      </c>
      <c r="J24" s="12">
        <f>Tabla1[[#This Row],[AVANCE_ENE_15]]/Tabla1[[#This Row],[PROYECCIÓN]]</f>
        <v>0.9305210918114144</v>
      </c>
    </row>
    <row r="25" spans="2:10" x14ac:dyDescent="0.25">
      <c r="B25" s="9" t="s">
        <v>39</v>
      </c>
      <c r="C25" s="10">
        <v>147318000311</v>
      </c>
      <c r="D25" s="9" t="s">
        <v>40</v>
      </c>
      <c r="E25" s="9">
        <v>878</v>
      </c>
      <c r="F25" s="9">
        <v>881</v>
      </c>
      <c r="G25" s="11">
        <v>881</v>
      </c>
      <c r="H25" s="11">
        <v>819</v>
      </c>
      <c r="I25" s="11">
        <f>Tabla1[[#This Row],[PROYECCIÓN]]-Tabla1[[#This Row],[AVANCE_ENE_15]]</f>
        <v>62</v>
      </c>
      <c r="J25" s="12">
        <f>Tabla1[[#This Row],[AVANCE_ENE_15]]/Tabla1[[#This Row],[PROYECCIÓN]]</f>
        <v>0.92962542565266737</v>
      </c>
    </row>
    <row r="26" spans="2:10" x14ac:dyDescent="0.25">
      <c r="B26" s="9" t="s">
        <v>41</v>
      </c>
      <c r="C26" s="10">
        <v>147268002040</v>
      </c>
      <c r="D26" s="9" t="s">
        <v>42</v>
      </c>
      <c r="E26" s="9">
        <v>1524</v>
      </c>
      <c r="F26" s="9">
        <v>1558</v>
      </c>
      <c r="G26" s="11">
        <v>1558</v>
      </c>
      <c r="H26" s="11">
        <v>1447</v>
      </c>
      <c r="I26" s="11">
        <f>Tabla1[[#This Row],[PROYECCIÓN]]-Tabla1[[#This Row],[AVANCE_ENE_15]]</f>
        <v>111</v>
      </c>
      <c r="J26" s="12">
        <f>Tabla1[[#This Row],[AVANCE_ENE_15]]/Tabla1[[#This Row],[PROYECCIÓN]]</f>
        <v>0.92875481386392811</v>
      </c>
    </row>
    <row r="27" spans="2:10" x14ac:dyDescent="0.25">
      <c r="B27" s="9" t="s">
        <v>43</v>
      </c>
      <c r="C27" s="10">
        <v>247707000053</v>
      </c>
      <c r="D27" s="9" t="s">
        <v>44</v>
      </c>
      <c r="E27" s="9">
        <v>602</v>
      </c>
      <c r="F27" s="9">
        <v>630</v>
      </c>
      <c r="G27" s="11">
        <v>630</v>
      </c>
      <c r="H27" s="11">
        <v>585</v>
      </c>
      <c r="I27" s="11">
        <f>Tabla1[[#This Row],[PROYECCIÓN]]-Tabla1[[#This Row],[AVANCE_ENE_15]]</f>
        <v>45</v>
      </c>
      <c r="J27" s="12">
        <f>Tabla1[[#This Row],[AVANCE_ENE_15]]/Tabla1[[#This Row],[PROYECCIÓN]]</f>
        <v>0.9285714285714286</v>
      </c>
    </row>
    <row r="28" spans="2:10" x14ac:dyDescent="0.25">
      <c r="B28" s="9" t="s">
        <v>7</v>
      </c>
      <c r="C28" s="10">
        <v>247245001857</v>
      </c>
      <c r="D28" s="9" t="s">
        <v>45</v>
      </c>
      <c r="E28" s="9">
        <v>809</v>
      </c>
      <c r="F28" s="9">
        <v>822</v>
      </c>
      <c r="G28" s="11">
        <v>822</v>
      </c>
      <c r="H28" s="11">
        <v>763</v>
      </c>
      <c r="I28" s="11">
        <f>Tabla1[[#This Row],[PROYECCIÓN]]-Tabla1[[#This Row],[AVANCE_ENE_15]]</f>
        <v>59</v>
      </c>
      <c r="J28" s="12">
        <f>Tabla1[[#This Row],[AVANCE_ENE_15]]/Tabla1[[#This Row],[PROYECCIÓN]]</f>
        <v>0.92822384428223847</v>
      </c>
    </row>
    <row r="29" spans="2:10" x14ac:dyDescent="0.25">
      <c r="B29" s="9" t="s">
        <v>46</v>
      </c>
      <c r="C29" s="10">
        <v>447703000180</v>
      </c>
      <c r="D29" s="9" t="s">
        <v>47</v>
      </c>
      <c r="E29" s="9">
        <v>753</v>
      </c>
      <c r="F29" s="9">
        <v>761</v>
      </c>
      <c r="G29" s="11">
        <v>761</v>
      </c>
      <c r="H29" s="11">
        <v>705</v>
      </c>
      <c r="I29" s="11">
        <f>Tabla1[[#This Row],[PROYECCIÓN]]-Tabla1[[#This Row],[AVANCE_ENE_15]]</f>
        <v>56</v>
      </c>
      <c r="J29" s="12">
        <f>Tabla1[[#This Row],[AVANCE_ENE_15]]/Tabla1[[#This Row],[PROYECCIÓN]]</f>
        <v>0.92641261498028904</v>
      </c>
    </row>
    <row r="30" spans="2:10" x14ac:dyDescent="0.25">
      <c r="B30" s="9" t="s">
        <v>39</v>
      </c>
      <c r="C30" s="10">
        <v>247318000528</v>
      </c>
      <c r="D30" s="9" t="s">
        <v>48</v>
      </c>
      <c r="E30" s="9">
        <v>431</v>
      </c>
      <c r="F30" s="9">
        <v>441</v>
      </c>
      <c r="G30" s="11">
        <v>441</v>
      </c>
      <c r="H30" s="11">
        <v>407</v>
      </c>
      <c r="I30" s="11">
        <f>Tabla1[[#This Row],[PROYECCIÓN]]-Tabla1[[#This Row],[AVANCE_ENE_15]]</f>
        <v>34</v>
      </c>
      <c r="J30" s="12">
        <f>Tabla1[[#This Row],[AVANCE_ENE_15]]/Tabla1[[#This Row],[PROYECCIÓN]]</f>
        <v>0.92290249433106575</v>
      </c>
    </row>
    <row r="31" spans="2:10" x14ac:dyDescent="0.25">
      <c r="B31" s="9" t="s">
        <v>14</v>
      </c>
      <c r="C31" s="10">
        <v>247541000190</v>
      </c>
      <c r="D31" s="9" t="s">
        <v>49</v>
      </c>
      <c r="E31" s="9">
        <v>345</v>
      </c>
      <c r="F31" s="9">
        <v>350</v>
      </c>
      <c r="G31" s="11">
        <v>350</v>
      </c>
      <c r="H31" s="11">
        <v>323</v>
      </c>
      <c r="I31" s="11">
        <f>Tabla1[[#This Row],[PROYECCIÓN]]-Tabla1[[#This Row],[AVANCE_ENE_15]]</f>
        <v>27</v>
      </c>
      <c r="J31" s="12">
        <f>Tabla1[[#This Row],[AVANCE_ENE_15]]/Tabla1[[#This Row],[PROYECCIÓN]]</f>
        <v>0.92285714285714282</v>
      </c>
    </row>
    <row r="32" spans="2:10" x14ac:dyDescent="0.25">
      <c r="B32" s="9" t="s">
        <v>9</v>
      </c>
      <c r="C32" s="10">
        <v>247980000104</v>
      </c>
      <c r="D32" s="9" t="s">
        <v>50</v>
      </c>
      <c r="E32" s="9">
        <v>1705</v>
      </c>
      <c r="F32" s="9">
        <v>1742</v>
      </c>
      <c r="G32" s="11">
        <v>1742</v>
      </c>
      <c r="H32" s="11">
        <v>1602</v>
      </c>
      <c r="I32" s="11">
        <f>Tabla1[[#This Row],[PROYECCIÓN]]-Tabla1[[#This Row],[AVANCE_ENE_15]]</f>
        <v>140</v>
      </c>
      <c r="J32" s="12">
        <f>Tabla1[[#This Row],[AVANCE_ENE_15]]/Tabla1[[#This Row],[PROYECCIÓN]]</f>
        <v>0.91963260619977039</v>
      </c>
    </row>
    <row r="33" spans="2:10" x14ac:dyDescent="0.25">
      <c r="B33" s="9" t="s">
        <v>29</v>
      </c>
      <c r="C33" s="10">
        <v>147692000081</v>
      </c>
      <c r="D33" s="9" t="s">
        <v>51</v>
      </c>
      <c r="E33" s="9">
        <v>1451</v>
      </c>
      <c r="F33" s="9">
        <v>1447</v>
      </c>
      <c r="G33" s="11">
        <v>1451</v>
      </c>
      <c r="H33" s="11">
        <v>1334</v>
      </c>
      <c r="I33" s="11">
        <f>Tabla1[[#This Row],[PROYECCIÓN]]-Tabla1[[#This Row],[AVANCE_ENE_15]]</f>
        <v>117</v>
      </c>
      <c r="J33" s="12">
        <f>Tabla1[[#This Row],[AVANCE_ENE_15]]/Tabla1[[#This Row],[PROYECCIÓN]]</f>
        <v>0.91936595451412817</v>
      </c>
    </row>
    <row r="34" spans="2:10" x14ac:dyDescent="0.25">
      <c r="B34" s="9" t="s">
        <v>7</v>
      </c>
      <c r="C34" s="10">
        <v>247245001555</v>
      </c>
      <c r="D34" s="9" t="s">
        <v>52</v>
      </c>
      <c r="E34" s="9">
        <v>425</v>
      </c>
      <c r="F34" s="9">
        <v>434</v>
      </c>
      <c r="G34" s="11">
        <v>434</v>
      </c>
      <c r="H34" s="11">
        <v>398</v>
      </c>
      <c r="I34" s="11">
        <f>Tabla1[[#This Row],[PROYECCIÓN]]-Tabla1[[#This Row],[AVANCE_ENE_15]]</f>
        <v>36</v>
      </c>
      <c r="J34" s="12">
        <f>Tabla1[[#This Row],[AVANCE_ENE_15]]/Tabla1[[#This Row],[PROYECCIÓN]]</f>
        <v>0.91705069124423966</v>
      </c>
    </row>
    <row r="35" spans="2:10" x14ac:dyDescent="0.25">
      <c r="B35" s="9" t="s">
        <v>53</v>
      </c>
      <c r="C35" s="10">
        <v>247555002624</v>
      </c>
      <c r="D35" s="9" t="s">
        <v>54</v>
      </c>
      <c r="E35" s="9">
        <v>1555</v>
      </c>
      <c r="F35" s="9">
        <v>1538</v>
      </c>
      <c r="G35" s="11">
        <v>1555</v>
      </c>
      <c r="H35" s="11">
        <v>1422</v>
      </c>
      <c r="I35" s="11">
        <f>Tabla1[[#This Row],[PROYECCIÓN]]-Tabla1[[#This Row],[AVANCE_ENE_15]]</f>
        <v>133</v>
      </c>
      <c r="J35" s="12">
        <f>Tabla1[[#This Row],[AVANCE_ENE_15]]/Tabla1[[#This Row],[PROYECCIÓN]]</f>
        <v>0.91446945337620578</v>
      </c>
    </row>
    <row r="36" spans="2:10" x14ac:dyDescent="0.25">
      <c r="B36" s="9" t="s">
        <v>55</v>
      </c>
      <c r="C36" s="10">
        <v>247745000181</v>
      </c>
      <c r="D36" s="9" t="s">
        <v>56</v>
      </c>
      <c r="E36" s="9">
        <v>2050</v>
      </c>
      <c r="F36" s="9">
        <v>2059</v>
      </c>
      <c r="G36" s="11">
        <v>2059</v>
      </c>
      <c r="H36" s="11">
        <v>1882</v>
      </c>
      <c r="I36" s="11">
        <f>Tabla1[[#This Row],[PROYECCIÓN]]-Tabla1[[#This Row],[AVANCE_ENE_15]]</f>
        <v>177</v>
      </c>
      <c r="J36" s="12">
        <f>Tabla1[[#This Row],[AVANCE_ENE_15]]/Tabla1[[#This Row],[PROYECCIÓN]]</f>
        <v>0.91403593977659059</v>
      </c>
    </row>
    <row r="37" spans="2:10" x14ac:dyDescent="0.25">
      <c r="B37" s="9" t="s">
        <v>31</v>
      </c>
      <c r="C37" s="10">
        <v>147053000488</v>
      </c>
      <c r="D37" s="9" t="s">
        <v>57</v>
      </c>
      <c r="E37" s="9">
        <v>1672</v>
      </c>
      <c r="F37" s="9">
        <v>1710</v>
      </c>
      <c r="G37" s="11">
        <v>1710</v>
      </c>
      <c r="H37" s="11">
        <v>1559</v>
      </c>
      <c r="I37" s="11">
        <f>Tabla1[[#This Row],[PROYECCIÓN]]-Tabla1[[#This Row],[AVANCE_ENE_15]]</f>
        <v>151</v>
      </c>
      <c r="J37" s="12">
        <f>Tabla1[[#This Row],[AVANCE_ENE_15]]/Tabla1[[#This Row],[PROYECCIÓN]]</f>
        <v>0.91169590643274856</v>
      </c>
    </row>
    <row r="38" spans="2:10" x14ac:dyDescent="0.25">
      <c r="B38" s="9" t="s">
        <v>20</v>
      </c>
      <c r="C38" s="10">
        <v>247707000347</v>
      </c>
      <c r="D38" s="9" t="s">
        <v>58</v>
      </c>
      <c r="E38" s="9">
        <v>313</v>
      </c>
      <c r="F38" s="9">
        <v>321</v>
      </c>
      <c r="G38" s="11">
        <v>321</v>
      </c>
      <c r="H38" s="11">
        <v>292</v>
      </c>
      <c r="I38" s="11">
        <f>Tabla1[[#This Row],[PROYECCIÓN]]-Tabla1[[#This Row],[AVANCE_ENE_15]]</f>
        <v>29</v>
      </c>
      <c r="J38" s="12">
        <f>Tabla1[[#This Row],[AVANCE_ENE_15]]/Tabla1[[#This Row],[PROYECCIÓN]]</f>
        <v>0.90965732087227413</v>
      </c>
    </row>
    <row r="39" spans="2:10" x14ac:dyDescent="0.25">
      <c r="B39" s="9" t="s">
        <v>7</v>
      </c>
      <c r="C39" s="10">
        <v>247245002021</v>
      </c>
      <c r="D39" s="9" t="s">
        <v>59</v>
      </c>
      <c r="E39" s="9">
        <v>386</v>
      </c>
      <c r="F39" s="9">
        <v>408</v>
      </c>
      <c r="G39" s="11">
        <v>408</v>
      </c>
      <c r="H39" s="11">
        <v>371</v>
      </c>
      <c r="I39" s="11">
        <f>Tabla1[[#This Row],[PROYECCIÓN]]-Tabla1[[#This Row],[AVANCE_ENE_15]]</f>
        <v>37</v>
      </c>
      <c r="J39" s="12">
        <f>Tabla1[[#This Row],[AVANCE_ENE_15]]/Tabla1[[#This Row],[PROYECCIÓN]]</f>
        <v>0.90931372549019607</v>
      </c>
    </row>
    <row r="40" spans="2:10" x14ac:dyDescent="0.25">
      <c r="B40" s="9" t="s">
        <v>60</v>
      </c>
      <c r="C40" s="10">
        <v>247555002331</v>
      </c>
      <c r="D40" s="9" t="s">
        <v>61</v>
      </c>
      <c r="E40" s="9">
        <v>2356</v>
      </c>
      <c r="F40" s="9">
        <v>2493</v>
      </c>
      <c r="G40" s="11">
        <v>2493</v>
      </c>
      <c r="H40" s="11">
        <v>2257</v>
      </c>
      <c r="I40" s="11">
        <f>Tabla1[[#This Row],[PROYECCIÓN]]-Tabla1[[#This Row],[AVANCE_ENE_15]]</f>
        <v>236</v>
      </c>
      <c r="J40" s="12">
        <f>Tabla1[[#This Row],[AVANCE_ENE_15]]/Tabla1[[#This Row],[PROYECCIÓN]]</f>
        <v>0.90533493782591257</v>
      </c>
    </row>
    <row r="41" spans="2:10" x14ac:dyDescent="0.25">
      <c r="B41" s="9" t="s">
        <v>11</v>
      </c>
      <c r="C41" s="10">
        <v>147288000833</v>
      </c>
      <c r="D41" s="9" t="s">
        <v>62</v>
      </c>
      <c r="E41" s="9">
        <v>2263</v>
      </c>
      <c r="F41" s="9">
        <v>2307</v>
      </c>
      <c r="G41" s="11">
        <v>2307</v>
      </c>
      <c r="H41" s="11">
        <v>2088</v>
      </c>
      <c r="I41" s="11">
        <f>Tabla1[[#This Row],[PROYECCIÓN]]-Tabla1[[#This Row],[AVANCE_ENE_15]]</f>
        <v>219</v>
      </c>
      <c r="J41" s="12">
        <f>Tabla1[[#This Row],[AVANCE_ENE_15]]/Tabla1[[#This Row],[PROYECCIÓN]]</f>
        <v>0.90507152145643688</v>
      </c>
    </row>
    <row r="42" spans="2:10" x14ac:dyDescent="0.25">
      <c r="B42" s="9" t="s">
        <v>9</v>
      </c>
      <c r="C42" s="10">
        <v>247189001911</v>
      </c>
      <c r="D42" s="9" t="s">
        <v>63</v>
      </c>
      <c r="E42" s="9">
        <v>2925</v>
      </c>
      <c r="F42" s="9">
        <v>2939</v>
      </c>
      <c r="G42" s="11">
        <v>2939</v>
      </c>
      <c r="H42" s="11">
        <v>2654</v>
      </c>
      <c r="I42" s="11">
        <f>Tabla1[[#This Row],[PROYECCIÓN]]-Tabla1[[#This Row],[AVANCE_ENE_15]]</f>
        <v>285</v>
      </c>
      <c r="J42" s="12">
        <f>Tabla1[[#This Row],[AVANCE_ENE_15]]/Tabla1[[#This Row],[PROYECCIÓN]]</f>
        <v>0.90302824089826472</v>
      </c>
    </row>
    <row r="43" spans="2:10" x14ac:dyDescent="0.25">
      <c r="B43" s="9" t="s">
        <v>64</v>
      </c>
      <c r="C43" s="10">
        <v>247545000071</v>
      </c>
      <c r="D43" s="9" t="s">
        <v>65</v>
      </c>
      <c r="E43" s="9">
        <v>682</v>
      </c>
      <c r="F43" s="9">
        <v>712</v>
      </c>
      <c r="G43" s="11">
        <v>712</v>
      </c>
      <c r="H43" s="11">
        <v>642</v>
      </c>
      <c r="I43" s="11">
        <f>Tabla1[[#This Row],[PROYECCIÓN]]-Tabla1[[#This Row],[AVANCE_ENE_15]]</f>
        <v>70</v>
      </c>
      <c r="J43" s="12">
        <f>Tabla1[[#This Row],[AVANCE_ENE_15]]/Tabla1[[#This Row],[PROYECCIÓN]]</f>
        <v>0.901685393258427</v>
      </c>
    </row>
    <row r="44" spans="2:10" x14ac:dyDescent="0.25">
      <c r="B44" s="9" t="s">
        <v>7</v>
      </c>
      <c r="C44" s="10">
        <v>247245000249</v>
      </c>
      <c r="D44" s="9" t="s">
        <v>66</v>
      </c>
      <c r="E44" s="9">
        <v>857</v>
      </c>
      <c r="F44" s="9">
        <v>871</v>
      </c>
      <c r="G44" s="11">
        <v>871</v>
      </c>
      <c r="H44" s="11">
        <v>785</v>
      </c>
      <c r="I44" s="11">
        <f>Tabla1[[#This Row],[PROYECCIÓN]]-Tabla1[[#This Row],[AVANCE_ENE_15]]</f>
        <v>86</v>
      </c>
      <c r="J44" s="12">
        <f>Tabla1[[#This Row],[AVANCE_ENE_15]]/Tabla1[[#This Row],[PROYECCIÓN]]</f>
        <v>0.90126291618828935</v>
      </c>
    </row>
    <row r="45" spans="2:10" x14ac:dyDescent="0.25">
      <c r="B45" s="9" t="s">
        <v>29</v>
      </c>
      <c r="C45" s="10">
        <v>247692000434</v>
      </c>
      <c r="D45" s="9" t="s">
        <v>67</v>
      </c>
      <c r="E45" s="9">
        <v>728</v>
      </c>
      <c r="F45" s="9">
        <v>735</v>
      </c>
      <c r="G45" s="11">
        <v>735</v>
      </c>
      <c r="H45" s="11">
        <v>662</v>
      </c>
      <c r="I45" s="11">
        <f>Tabla1[[#This Row],[PROYECCIÓN]]-Tabla1[[#This Row],[AVANCE_ENE_15]]</f>
        <v>73</v>
      </c>
      <c r="J45" s="12">
        <f>Tabla1[[#This Row],[AVANCE_ENE_15]]/Tabla1[[#This Row],[PROYECCIÓN]]</f>
        <v>0.90068027210884349</v>
      </c>
    </row>
    <row r="46" spans="2:10" x14ac:dyDescent="0.25">
      <c r="B46" s="9" t="s">
        <v>43</v>
      </c>
      <c r="C46" s="10">
        <v>147707001039</v>
      </c>
      <c r="D46" s="9" t="s">
        <v>68</v>
      </c>
      <c r="E46" s="9">
        <v>1007</v>
      </c>
      <c r="F46" s="9">
        <v>1023</v>
      </c>
      <c r="G46" s="11">
        <v>1023</v>
      </c>
      <c r="H46" s="11">
        <v>920</v>
      </c>
      <c r="I46" s="11">
        <f>Tabla1[[#This Row],[PROYECCIÓN]]-Tabla1[[#This Row],[AVANCE_ENE_15]]</f>
        <v>103</v>
      </c>
      <c r="J46" s="12">
        <f>Tabla1[[#This Row],[AVANCE_ENE_15]]/Tabla1[[#This Row],[PROYECCIÓN]]</f>
        <v>0.89931573802541542</v>
      </c>
    </row>
    <row r="47" spans="2:10" x14ac:dyDescent="0.25">
      <c r="B47" s="9" t="s">
        <v>69</v>
      </c>
      <c r="C47" s="10">
        <v>247161000197</v>
      </c>
      <c r="D47" s="9" t="s">
        <v>70</v>
      </c>
      <c r="E47" s="9">
        <v>909</v>
      </c>
      <c r="F47" s="9">
        <v>921</v>
      </c>
      <c r="G47" s="11">
        <v>921</v>
      </c>
      <c r="H47" s="11">
        <v>824</v>
      </c>
      <c r="I47" s="11">
        <f>Tabla1[[#This Row],[PROYECCIÓN]]-Tabla1[[#This Row],[AVANCE_ENE_15]]</f>
        <v>97</v>
      </c>
      <c r="J47" s="12">
        <f>Tabla1[[#This Row],[AVANCE_ENE_15]]/Tabla1[[#This Row],[PROYECCIÓN]]</f>
        <v>0.89467969598262753</v>
      </c>
    </row>
    <row r="48" spans="2:10" x14ac:dyDescent="0.25">
      <c r="B48" s="9" t="s">
        <v>7</v>
      </c>
      <c r="C48" s="10">
        <v>247245001997</v>
      </c>
      <c r="D48" s="9" t="s">
        <v>71</v>
      </c>
      <c r="E48" s="9">
        <v>490</v>
      </c>
      <c r="F48" s="9">
        <v>516</v>
      </c>
      <c r="G48" s="11">
        <v>516</v>
      </c>
      <c r="H48" s="11">
        <v>461</v>
      </c>
      <c r="I48" s="11">
        <f>Tabla1[[#This Row],[PROYECCIÓN]]-Tabla1[[#This Row],[AVANCE_ENE_15]]</f>
        <v>55</v>
      </c>
      <c r="J48" s="12">
        <f>Tabla1[[#This Row],[AVANCE_ENE_15]]/Tabla1[[#This Row],[PROYECCIÓN]]</f>
        <v>0.89341085271317833</v>
      </c>
    </row>
    <row r="49" spans="2:10" x14ac:dyDescent="0.25">
      <c r="B49" s="9" t="s">
        <v>64</v>
      </c>
      <c r="C49" s="10">
        <v>147545001668</v>
      </c>
      <c r="D49" s="9" t="s">
        <v>72</v>
      </c>
      <c r="E49" s="9">
        <v>1740</v>
      </c>
      <c r="F49" s="9">
        <v>1793</v>
      </c>
      <c r="G49" s="11">
        <v>1793</v>
      </c>
      <c r="H49" s="11">
        <v>1597</v>
      </c>
      <c r="I49" s="11">
        <f>Tabla1[[#This Row],[PROYECCIÓN]]-Tabla1[[#This Row],[AVANCE_ENE_15]]</f>
        <v>196</v>
      </c>
      <c r="J49" s="12">
        <f>Tabla1[[#This Row],[AVANCE_ENE_15]]/Tabla1[[#This Row],[PROYECCIÓN]]</f>
        <v>0.89068600111544893</v>
      </c>
    </row>
    <row r="50" spans="2:10" x14ac:dyDescent="0.25">
      <c r="B50" s="9" t="s">
        <v>29</v>
      </c>
      <c r="C50" s="10">
        <v>247692000281</v>
      </c>
      <c r="D50" s="9" t="s">
        <v>73</v>
      </c>
      <c r="E50" s="9">
        <v>395</v>
      </c>
      <c r="F50" s="9">
        <v>400</v>
      </c>
      <c r="G50" s="11">
        <v>400</v>
      </c>
      <c r="H50" s="11">
        <v>356</v>
      </c>
      <c r="I50" s="11">
        <f>Tabla1[[#This Row],[PROYECCIÓN]]-Tabla1[[#This Row],[AVANCE_ENE_15]]</f>
        <v>44</v>
      </c>
      <c r="J50" s="12">
        <f>Tabla1[[#This Row],[AVANCE_ENE_15]]/Tabla1[[#This Row],[PROYECCIÓN]]</f>
        <v>0.89</v>
      </c>
    </row>
    <row r="51" spans="2:10" x14ac:dyDescent="0.25">
      <c r="B51" s="9" t="s">
        <v>39</v>
      </c>
      <c r="C51" s="10">
        <v>247318000790</v>
      </c>
      <c r="D51" s="9" t="s">
        <v>74</v>
      </c>
      <c r="E51" s="9">
        <v>905</v>
      </c>
      <c r="F51" s="9">
        <v>936</v>
      </c>
      <c r="G51" s="11">
        <v>936</v>
      </c>
      <c r="H51" s="11">
        <v>833</v>
      </c>
      <c r="I51" s="11">
        <f>Tabla1[[#This Row],[PROYECCIÓN]]-Tabla1[[#This Row],[AVANCE_ENE_15]]</f>
        <v>103</v>
      </c>
      <c r="J51" s="12">
        <f>Tabla1[[#This Row],[AVANCE_ENE_15]]/Tabla1[[#This Row],[PROYECCIÓN]]</f>
        <v>0.8899572649572649</v>
      </c>
    </row>
    <row r="52" spans="2:10" x14ac:dyDescent="0.25">
      <c r="B52" s="9" t="s">
        <v>43</v>
      </c>
      <c r="C52" s="10">
        <v>247707000673</v>
      </c>
      <c r="D52" s="9" t="s">
        <v>75</v>
      </c>
      <c r="E52" s="9">
        <v>673</v>
      </c>
      <c r="F52" s="9">
        <v>693</v>
      </c>
      <c r="G52" s="11">
        <v>693</v>
      </c>
      <c r="H52" s="11">
        <v>616</v>
      </c>
      <c r="I52" s="11">
        <f>Tabla1[[#This Row],[PROYECCIÓN]]-Tabla1[[#This Row],[AVANCE_ENE_15]]</f>
        <v>77</v>
      </c>
      <c r="J52" s="12">
        <f>Tabla1[[#This Row],[AVANCE_ENE_15]]/Tabla1[[#This Row],[PROYECCIÓN]]</f>
        <v>0.88888888888888884</v>
      </c>
    </row>
    <row r="53" spans="2:10" x14ac:dyDescent="0.25">
      <c r="B53" s="9" t="s">
        <v>76</v>
      </c>
      <c r="C53" s="10">
        <v>247288000200</v>
      </c>
      <c r="D53" s="9" t="s">
        <v>77</v>
      </c>
      <c r="E53" s="9">
        <v>1507</v>
      </c>
      <c r="F53" s="9">
        <v>1528</v>
      </c>
      <c r="G53" s="11">
        <v>1528</v>
      </c>
      <c r="H53" s="11">
        <v>1358</v>
      </c>
      <c r="I53" s="11">
        <f>Tabla1[[#This Row],[PROYECCIÓN]]-Tabla1[[#This Row],[AVANCE_ENE_15]]</f>
        <v>170</v>
      </c>
      <c r="J53" s="12">
        <f>Tabla1[[#This Row],[AVANCE_ENE_15]]/Tabla1[[#This Row],[PROYECCIÓN]]</f>
        <v>0.88874345549738221</v>
      </c>
    </row>
    <row r="54" spans="2:10" x14ac:dyDescent="0.25">
      <c r="B54" s="9" t="s">
        <v>31</v>
      </c>
      <c r="C54" s="10">
        <v>247053000032</v>
      </c>
      <c r="D54" s="9" t="s">
        <v>78</v>
      </c>
      <c r="E54" s="9">
        <v>1902</v>
      </c>
      <c r="F54" s="9">
        <v>1905</v>
      </c>
      <c r="G54" s="11">
        <v>1905</v>
      </c>
      <c r="H54" s="11">
        <v>1692</v>
      </c>
      <c r="I54" s="11">
        <f>Tabla1[[#This Row],[PROYECCIÓN]]-Tabla1[[#This Row],[AVANCE_ENE_15]]</f>
        <v>213</v>
      </c>
      <c r="J54" s="12">
        <f>Tabla1[[#This Row],[AVANCE_ENE_15]]/Tabla1[[#This Row],[PROYECCIÓN]]</f>
        <v>0.8881889763779528</v>
      </c>
    </row>
    <row r="55" spans="2:10" x14ac:dyDescent="0.25">
      <c r="B55" s="9" t="s">
        <v>79</v>
      </c>
      <c r="C55" s="10">
        <v>247551001003</v>
      </c>
      <c r="D55" s="9" t="s">
        <v>80</v>
      </c>
      <c r="E55" s="9">
        <v>1127</v>
      </c>
      <c r="F55" s="9">
        <v>1193</v>
      </c>
      <c r="G55" s="11">
        <v>1193</v>
      </c>
      <c r="H55" s="11">
        <v>1057</v>
      </c>
      <c r="I55" s="11">
        <f>Tabla1[[#This Row],[PROYECCIÓN]]-Tabla1[[#This Row],[AVANCE_ENE_15]]</f>
        <v>136</v>
      </c>
      <c r="J55" s="12">
        <f>Tabla1[[#This Row],[AVANCE_ENE_15]]/Tabla1[[#This Row],[PROYECCIÓN]]</f>
        <v>0.88600167644593464</v>
      </c>
    </row>
    <row r="56" spans="2:10" x14ac:dyDescent="0.25">
      <c r="B56" s="9" t="s">
        <v>36</v>
      </c>
      <c r="C56" s="10">
        <v>247258000001</v>
      </c>
      <c r="D56" s="9" t="s">
        <v>81</v>
      </c>
      <c r="E56" s="9">
        <v>709</v>
      </c>
      <c r="F56" s="9">
        <v>723</v>
      </c>
      <c r="G56" s="11">
        <v>723</v>
      </c>
      <c r="H56" s="11">
        <v>640</v>
      </c>
      <c r="I56" s="11">
        <f>Tabla1[[#This Row],[PROYECCIÓN]]-Tabla1[[#This Row],[AVANCE_ENE_15]]</f>
        <v>83</v>
      </c>
      <c r="J56" s="12">
        <f>Tabla1[[#This Row],[AVANCE_ENE_15]]/Tabla1[[#This Row],[PROYECCIÓN]]</f>
        <v>0.88520055325034575</v>
      </c>
    </row>
    <row r="57" spans="2:10" x14ac:dyDescent="0.25">
      <c r="B57" s="9" t="s">
        <v>79</v>
      </c>
      <c r="C57" s="10">
        <v>347551000052</v>
      </c>
      <c r="D57" s="9" t="s">
        <v>82</v>
      </c>
      <c r="E57" s="9">
        <v>895</v>
      </c>
      <c r="F57" s="9">
        <v>926</v>
      </c>
      <c r="G57" s="11">
        <v>926</v>
      </c>
      <c r="H57" s="11">
        <v>819</v>
      </c>
      <c r="I57" s="11">
        <f>Tabla1[[#This Row],[PROYECCIÓN]]-Tabla1[[#This Row],[AVANCE_ENE_15]]</f>
        <v>107</v>
      </c>
      <c r="J57" s="12">
        <f>Tabla1[[#This Row],[AVANCE_ENE_15]]/Tabla1[[#This Row],[PROYECCIÓN]]</f>
        <v>0.8844492440604752</v>
      </c>
    </row>
    <row r="58" spans="2:10" x14ac:dyDescent="0.25">
      <c r="B58" s="9" t="s">
        <v>11</v>
      </c>
      <c r="C58" s="10">
        <v>147288010391</v>
      </c>
      <c r="D58" s="9" t="s">
        <v>83</v>
      </c>
      <c r="E58" s="9">
        <v>1718</v>
      </c>
      <c r="F58" s="9">
        <v>1750</v>
      </c>
      <c r="G58" s="11">
        <v>1750</v>
      </c>
      <c r="H58" s="11">
        <v>1546</v>
      </c>
      <c r="I58" s="11">
        <f>Tabla1[[#This Row],[PROYECCIÓN]]-Tabla1[[#This Row],[AVANCE_ENE_15]]</f>
        <v>204</v>
      </c>
      <c r="J58" s="12">
        <f>Tabla1[[#This Row],[AVANCE_ENE_15]]/Tabla1[[#This Row],[PROYECCIÓN]]</f>
        <v>0.88342857142857145</v>
      </c>
    </row>
    <row r="59" spans="2:10" x14ac:dyDescent="0.25">
      <c r="B59" s="9" t="s">
        <v>41</v>
      </c>
      <c r="C59" s="10">
        <v>247053000474</v>
      </c>
      <c r="D59" s="9" t="s">
        <v>84</v>
      </c>
      <c r="E59" s="9">
        <v>2400</v>
      </c>
      <c r="F59" s="9">
        <v>2414</v>
      </c>
      <c r="G59" s="11">
        <v>2414</v>
      </c>
      <c r="H59" s="11">
        <v>2125</v>
      </c>
      <c r="I59" s="11">
        <f>Tabla1[[#This Row],[PROYECCIÓN]]-Tabla1[[#This Row],[AVANCE_ENE_15]]</f>
        <v>289</v>
      </c>
      <c r="J59" s="12">
        <f>Tabla1[[#This Row],[AVANCE_ENE_15]]/Tabla1[[#This Row],[PROYECCIÓN]]</f>
        <v>0.88028169014084512</v>
      </c>
    </row>
    <row r="60" spans="2:10" x14ac:dyDescent="0.25">
      <c r="B60" s="9" t="s">
        <v>9</v>
      </c>
      <c r="C60" s="10">
        <v>447189002097</v>
      </c>
      <c r="D60" s="9" t="s">
        <v>85</v>
      </c>
      <c r="E60" s="9">
        <v>952</v>
      </c>
      <c r="F60" s="9">
        <v>967</v>
      </c>
      <c r="G60" s="11">
        <v>967</v>
      </c>
      <c r="H60" s="11">
        <v>849</v>
      </c>
      <c r="I60" s="11">
        <f>Tabla1[[#This Row],[PROYECCIÓN]]-Tabla1[[#This Row],[AVANCE_ENE_15]]</f>
        <v>118</v>
      </c>
      <c r="J60" s="12">
        <f>Tabla1[[#This Row],[AVANCE_ENE_15]]/Tabla1[[#This Row],[PROYECCIÓN]]</f>
        <v>0.87797311271975176</v>
      </c>
    </row>
    <row r="61" spans="2:10" x14ac:dyDescent="0.25">
      <c r="B61" s="9" t="s">
        <v>39</v>
      </c>
      <c r="C61" s="10">
        <v>247318000561</v>
      </c>
      <c r="D61" s="9" t="s">
        <v>86</v>
      </c>
      <c r="E61" s="9">
        <v>432</v>
      </c>
      <c r="F61" s="9">
        <v>436</v>
      </c>
      <c r="G61" s="11">
        <v>436</v>
      </c>
      <c r="H61" s="11">
        <v>381</v>
      </c>
      <c r="I61" s="11">
        <f>Tabla1[[#This Row],[PROYECCIÓN]]-Tabla1[[#This Row],[AVANCE_ENE_15]]</f>
        <v>55</v>
      </c>
      <c r="J61" s="12">
        <f>Tabla1[[#This Row],[AVANCE_ENE_15]]/Tabla1[[#This Row],[PROYECCIÓN]]</f>
        <v>0.87385321100917435</v>
      </c>
    </row>
    <row r="62" spans="2:10" x14ac:dyDescent="0.25">
      <c r="B62" s="9" t="s">
        <v>7</v>
      </c>
      <c r="C62" s="10">
        <v>147245001941</v>
      </c>
      <c r="D62" s="9" t="s">
        <v>87</v>
      </c>
      <c r="E62" s="9">
        <v>1984</v>
      </c>
      <c r="F62" s="9">
        <v>1995</v>
      </c>
      <c r="G62" s="11">
        <v>1995</v>
      </c>
      <c r="H62" s="11">
        <v>1738</v>
      </c>
      <c r="I62" s="11">
        <f>Tabla1[[#This Row],[PROYECCIÓN]]-Tabla1[[#This Row],[AVANCE_ENE_15]]</f>
        <v>257</v>
      </c>
      <c r="J62" s="12">
        <f>Tabla1[[#This Row],[AVANCE_ENE_15]]/Tabla1[[#This Row],[PROYECCIÓN]]</f>
        <v>0.87117794486215538</v>
      </c>
    </row>
    <row r="63" spans="2:10" x14ac:dyDescent="0.25">
      <c r="B63" s="9" t="s">
        <v>7</v>
      </c>
      <c r="C63" s="10">
        <v>147245001232</v>
      </c>
      <c r="D63" s="9" t="s">
        <v>88</v>
      </c>
      <c r="E63" s="9">
        <v>2086</v>
      </c>
      <c r="F63" s="9">
        <v>2131</v>
      </c>
      <c r="G63" s="11">
        <v>2131</v>
      </c>
      <c r="H63" s="11">
        <v>1856</v>
      </c>
      <c r="I63" s="11">
        <f>Tabla1[[#This Row],[PROYECCIÓN]]-Tabla1[[#This Row],[AVANCE_ENE_15]]</f>
        <v>275</v>
      </c>
      <c r="J63" s="12">
        <f>Tabla1[[#This Row],[AVANCE_ENE_15]]/Tabla1[[#This Row],[PROYECCIÓN]]</f>
        <v>0.87095260441107458</v>
      </c>
    </row>
    <row r="64" spans="2:10" x14ac:dyDescent="0.25">
      <c r="B64" s="9" t="s">
        <v>64</v>
      </c>
      <c r="C64" s="10">
        <v>247707000002</v>
      </c>
      <c r="D64" s="9" t="s">
        <v>89</v>
      </c>
      <c r="E64" s="9">
        <v>620</v>
      </c>
      <c r="F64" s="9">
        <v>619</v>
      </c>
      <c r="G64" s="11">
        <v>620</v>
      </c>
      <c r="H64" s="11">
        <v>539</v>
      </c>
      <c r="I64" s="11">
        <f>Tabla1[[#This Row],[PROYECCIÓN]]-Tabla1[[#This Row],[AVANCE_ENE_15]]</f>
        <v>81</v>
      </c>
      <c r="J64" s="12">
        <f>Tabla1[[#This Row],[AVANCE_ENE_15]]/Tabla1[[#This Row],[PROYECCIÓN]]</f>
        <v>0.86935483870967745</v>
      </c>
    </row>
    <row r="65" spans="2:10" x14ac:dyDescent="0.25">
      <c r="B65" s="9" t="s">
        <v>90</v>
      </c>
      <c r="C65" s="10">
        <v>147605000151</v>
      </c>
      <c r="D65" s="9" t="s">
        <v>91</v>
      </c>
      <c r="E65" s="9">
        <v>1111</v>
      </c>
      <c r="F65" s="9">
        <v>1162</v>
      </c>
      <c r="G65" s="11">
        <v>1162</v>
      </c>
      <c r="H65" s="11">
        <v>1010</v>
      </c>
      <c r="I65" s="11">
        <f>Tabla1[[#This Row],[PROYECCIÓN]]-Tabla1[[#This Row],[AVANCE_ENE_15]]</f>
        <v>152</v>
      </c>
      <c r="J65" s="12">
        <f>Tabla1[[#This Row],[AVANCE_ENE_15]]/Tabla1[[#This Row],[PROYECCIÓN]]</f>
        <v>0.86919104991394147</v>
      </c>
    </row>
    <row r="66" spans="2:10" x14ac:dyDescent="0.25">
      <c r="B66" s="9" t="s">
        <v>11</v>
      </c>
      <c r="C66" s="10">
        <v>347288000352</v>
      </c>
      <c r="D66" s="9" t="s">
        <v>92</v>
      </c>
      <c r="E66" s="9">
        <v>1529</v>
      </c>
      <c r="F66" s="9">
        <v>1529</v>
      </c>
      <c r="G66" s="11">
        <v>1529</v>
      </c>
      <c r="H66" s="11">
        <v>1319</v>
      </c>
      <c r="I66" s="11">
        <f>Tabla1[[#This Row],[PROYECCIÓN]]-Tabla1[[#This Row],[AVANCE_ENE_15]]</f>
        <v>210</v>
      </c>
      <c r="J66" s="12">
        <f>Tabla1[[#This Row],[AVANCE_ENE_15]]/Tabla1[[#This Row],[PROYECCIÓN]]</f>
        <v>0.86265533028122954</v>
      </c>
    </row>
    <row r="67" spans="2:10" x14ac:dyDescent="0.25">
      <c r="B67" s="9" t="s">
        <v>27</v>
      </c>
      <c r="C67" s="10">
        <v>347675000115</v>
      </c>
      <c r="D67" s="9" t="s">
        <v>93</v>
      </c>
      <c r="E67" s="9">
        <v>560</v>
      </c>
      <c r="F67" s="9">
        <v>563</v>
      </c>
      <c r="G67" s="11">
        <v>563</v>
      </c>
      <c r="H67" s="11">
        <v>485</v>
      </c>
      <c r="I67" s="11">
        <f>Tabla1[[#This Row],[PROYECCIÓN]]-Tabla1[[#This Row],[AVANCE_ENE_15]]</f>
        <v>78</v>
      </c>
      <c r="J67" s="12">
        <f>Tabla1[[#This Row],[AVANCE_ENE_15]]/Tabla1[[#This Row],[PROYECCIÓN]]</f>
        <v>0.86145648312611012</v>
      </c>
    </row>
    <row r="68" spans="2:10" x14ac:dyDescent="0.25">
      <c r="B68" s="9" t="s">
        <v>76</v>
      </c>
      <c r="C68" s="10">
        <v>247288000641</v>
      </c>
      <c r="D68" s="9" t="s">
        <v>94</v>
      </c>
      <c r="E68" s="9">
        <v>1326</v>
      </c>
      <c r="F68" s="9">
        <v>1410</v>
      </c>
      <c r="G68" s="11">
        <v>1410</v>
      </c>
      <c r="H68" s="11">
        <v>1214</v>
      </c>
      <c r="I68" s="11">
        <f>Tabla1[[#This Row],[PROYECCIÓN]]-Tabla1[[#This Row],[AVANCE_ENE_15]]</f>
        <v>196</v>
      </c>
      <c r="J68" s="12">
        <f>Tabla1[[#This Row],[AVANCE_ENE_15]]/Tabla1[[#This Row],[PROYECCIÓN]]</f>
        <v>0.86099290780141846</v>
      </c>
    </row>
    <row r="69" spans="2:10" x14ac:dyDescent="0.25">
      <c r="B69" s="9" t="s">
        <v>69</v>
      </c>
      <c r="C69" s="10">
        <v>247161000022</v>
      </c>
      <c r="D69" s="9" t="s">
        <v>95</v>
      </c>
      <c r="E69" s="9">
        <v>566</v>
      </c>
      <c r="F69" s="9">
        <v>576</v>
      </c>
      <c r="G69" s="11">
        <v>576</v>
      </c>
      <c r="H69" s="11">
        <v>494</v>
      </c>
      <c r="I69" s="11">
        <f>Tabla1[[#This Row],[PROYECCIÓN]]-Tabla1[[#This Row],[AVANCE_ENE_15]]</f>
        <v>82</v>
      </c>
      <c r="J69" s="12">
        <f>Tabla1[[#This Row],[AVANCE_ENE_15]]/Tabla1[[#This Row],[PROYECCIÓN]]</f>
        <v>0.85763888888888884</v>
      </c>
    </row>
    <row r="70" spans="2:10" x14ac:dyDescent="0.25">
      <c r="B70" s="9" t="s">
        <v>29</v>
      </c>
      <c r="C70" s="10">
        <v>247692000043</v>
      </c>
      <c r="D70" s="9" t="s">
        <v>96</v>
      </c>
      <c r="E70" s="9">
        <v>365</v>
      </c>
      <c r="F70" s="9">
        <v>351</v>
      </c>
      <c r="G70" s="11">
        <v>365</v>
      </c>
      <c r="H70" s="11">
        <v>313</v>
      </c>
      <c r="I70" s="11">
        <f>Tabla1[[#This Row],[PROYECCIÓN]]-Tabla1[[#This Row],[AVANCE_ENE_15]]</f>
        <v>52</v>
      </c>
      <c r="J70" s="12">
        <f>Tabla1[[#This Row],[AVANCE_ENE_15]]/Tabla1[[#This Row],[PROYECCIÓN]]</f>
        <v>0.8575342465753425</v>
      </c>
    </row>
    <row r="71" spans="2:10" x14ac:dyDescent="0.25">
      <c r="B71" s="9" t="s">
        <v>60</v>
      </c>
      <c r="C71" s="10">
        <v>247555002471</v>
      </c>
      <c r="D71" s="9" t="s">
        <v>97</v>
      </c>
      <c r="E71" s="9">
        <v>1427</v>
      </c>
      <c r="F71" s="9">
        <v>1494</v>
      </c>
      <c r="G71" s="11">
        <v>1494</v>
      </c>
      <c r="H71" s="11">
        <v>1269</v>
      </c>
      <c r="I71" s="11">
        <f>Tabla1[[#This Row],[PROYECCIÓN]]-Tabla1[[#This Row],[AVANCE_ENE_15]]</f>
        <v>225</v>
      </c>
      <c r="J71" s="12">
        <f>Tabla1[[#This Row],[AVANCE_ENE_15]]/Tabla1[[#This Row],[PROYECCIÓN]]</f>
        <v>0.8493975903614458</v>
      </c>
    </row>
    <row r="72" spans="2:10" x14ac:dyDescent="0.25">
      <c r="B72" s="9" t="s">
        <v>90</v>
      </c>
      <c r="C72" s="10">
        <v>247605000067</v>
      </c>
      <c r="D72" s="9" t="s">
        <v>98</v>
      </c>
      <c r="E72" s="9">
        <v>551</v>
      </c>
      <c r="F72" s="9">
        <v>549</v>
      </c>
      <c r="G72" s="11">
        <v>551</v>
      </c>
      <c r="H72" s="11">
        <v>468</v>
      </c>
      <c r="I72" s="11">
        <f>Tabla1[[#This Row],[PROYECCIÓN]]-Tabla1[[#This Row],[AVANCE_ENE_15]]</f>
        <v>83</v>
      </c>
      <c r="J72" s="12">
        <f>Tabla1[[#This Row],[AVANCE_ENE_15]]/Tabla1[[#This Row],[PROYECCIÓN]]</f>
        <v>0.84936479128856623</v>
      </c>
    </row>
    <row r="73" spans="2:10" x14ac:dyDescent="0.25">
      <c r="B73" s="9" t="s">
        <v>34</v>
      </c>
      <c r="C73" s="10">
        <v>247541000271</v>
      </c>
      <c r="D73" s="9" t="s">
        <v>99</v>
      </c>
      <c r="E73" s="9">
        <v>1277</v>
      </c>
      <c r="F73" s="9">
        <v>1305</v>
      </c>
      <c r="G73" s="11">
        <v>1305</v>
      </c>
      <c r="H73" s="11">
        <v>1107</v>
      </c>
      <c r="I73" s="11">
        <f>Tabla1[[#This Row],[PROYECCIÓN]]-Tabla1[[#This Row],[AVANCE_ENE_15]]</f>
        <v>198</v>
      </c>
      <c r="J73" s="12">
        <f>Tabla1[[#This Row],[AVANCE_ENE_15]]/Tabla1[[#This Row],[PROYECCIÓN]]</f>
        <v>0.84827586206896555</v>
      </c>
    </row>
    <row r="74" spans="2:10" x14ac:dyDescent="0.25">
      <c r="B74" s="9" t="s">
        <v>79</v>
      </c>
      <c r="C74" s="10">
        <v>247551000392</v>
      </c>
      <c r="D74" s="9" t="s">
        <v>100</v>
      </c>
      <c r="E74" s="9">
        <v>1388</v>
      </c>
      <c r="F74" s="9">
        <v>1401</v>
      </c>
      <c r="G74" s="11">
        <v>1401</v>
      </c>
      <c r="H74" s="11">
        <v>1187</v>
      </c>
      <c r="I74" s="11">
        <f>Tabla1[[#This Row],[PROYECCIÓN]]-Tabla1[[#This Row],[AVANCE_ENE_15]]</f>
        <v>214</v>
      </c>
      <c r="J74" s="12">
        <f>Tabla1[[#This Row],[AVANCE_ENE_15]]/Tabla1[[#This Row],[PROYECCIÓN]]</f>
        <v>0.84725196288365456</v>
      </c>
    </row>
    <row r="75" spans="2:10" x14ac:dyDescent="0.25">
      <c r="B75" s="9" t="s">
        <v>43</v>
      </c>
      <c r="C75" s="10">
        <v>147707001705</v>
      </c>
      <c r="D75" s="9" t="s">
        <v>101</v>
      </c>
      <c r="E75" s="9">
        <v>1940</v>
      </c>
      <c r="F75" s="9">
        <v>1967</v>
      </c>
      <c r="G75" s="11">
        <v>1967</v>
      </c>
      <c r="H75" s="11">
        <v>1666</v>
      </c>
      <c r="I75" s="11">
        <f>Tabla1[[#This Row],[PROYECCIÓN]]-Tabla1[[#This Row],[AVANCE_ENE_15]]</f>
        <v>301</v>
      </c>
      <c r="J75" s="12">
        <f>Tabla1[[#This Row],[AVANCE_ENE_15]]/Tabla1[[#This Row],[PROYECCIÓN]]</f>
        <v>0.84697508896797158</v>
      </c>
    </row>
    <row r="76" spans="2:10" x14ac:dyDescent="0.25">
      <c r="B76" s="9" t="s">
        <v>79</v>
      </c>
      <c r="C76" s="10">
        <v>147551000011</v>
      </c>
      <c r="D76" s="9" t="s">
        <v>102</v>
      </c>
      <c r="E76" s="9">
        <v>1655</v>
      </c>
      <c r="F76" s="9">
        <v>1762</v>
      </c>
      <c r="G76" s="11">
        <v>1762</v>
      </c>
      <c r="H76" s="11">
        <v>1491</v>
      </c>
      <c r="I76" s="11">
        <f>Tabla1[[#This Row],[PROYECCIÓN]]-Tabla1[[#This Row],[AVANCE_ENE_15]]</f>
        <v>271</v>
      </c>
      <c r="J76" s="12">
        <f>Tabla1[[#This Row],[AVANCE_ENE_15]]/Tabla1[[#This Row],[PROYECCIÓN]]</f>
        <v>0.84619750283768447</v>
      </c>
    </row>
    <row r="77" spans="2:10" x14ac:dyDescent="0.25">
      <c r="B77" s="9" t="s">
        <v>53</v>
      </c>
      <c r="C77" s="10">
        <v>147555000171</v>
      </c>
      <c r="D77" s="9" t="s">
        <v>103</v>
      </c>
      <c r="E77" s="9">
        <v>759</v>
      </c>
      <c r="F77" s="9">
        <v>759</v>
      </c>
      <c r="G77" s="11">
        <v>759</v>
      </c>
      <c r="H77" s="11">
        <v>642</v>
      </c>
      <c r="I77" s="11">
        <f>Tabla1[[#This Row],[PROYECCIÓN]]-Tabla1[[#This Row],[AVANCE_ENE_15]]</f>
        <v>117</v>
      </c>
      <c r="J77" s="12">
        <f>Tabla1[[#This Row],[AVANCE_ENE_15]]/Tabla1[[#This Row],[PROYECCIÓN]]</f>
        <v>0.8458498023715415</v>
      </c>
    </row>
    <row r="78" spans="2:10" x14ac:dyDescent="0.25">
      <c r="B78" s="9" t="s">
        <v>46</v>
      </c>
      <c r="C78" s="10">
        <v>247703000067</v>
      </c>
      <c r="D78" s="9" t="s">
        <v>104</v>
      </c>
      <c r="E78" s="9">
        <v>931</v>
      </c>
      <c r="F78" s="9">
        <v>965</v>
      </c>
      <c r="G78" s="11">
        <v>965</v>
      </c>
      <c r="H78" s="11">
        <v>816</v>
      </c>
      <c r="I78" s="11">
        <f>Tabla1[[#This Row],[PROYECCIÓN]]-Tabla1[[#This Row],[AVANCE_ENE_15]]</f>
        <v>149</v>
      </c>
      <c r="J78" s="12">
        <f>Tabla1[[#This Row],[AVANCE_ENE_15]]/Tabla1[[#This Row],[PROYECCIÓN]]</f>
        <v>0.84559585492227984</v>
      </c>
    </row>
    <row r="79" spans="2:10" x14ac:dyDescent="0.25">
      <c r="B79" s="9" t="s">
        <v>69</v>
      </c>
      <c r="C79" s="10">
        <v>247541000408</v>
      </c>
      <c r="D79" s="9" t="s">
        <v>105</v>
      </c>
      <c r="E79" s="9">
        <v>382</v>
      </c>
      <c r="F79" s="9">
        <v>394</v>
      </c>
      <c r="G79" s="11">
        <v>394</v>
      </c>
      <c r="H79" s="11">
        <v>333</v>
      </c>
      <c r="I79" s="11">
        <f>Tabla1[[#This Row],[PROYECCIÓN]]-Tabla1[[#This Row],[AVANCE_ENE_15]]</f>
        <v>61</v>
      </c>
      <c r="J79" s="12">
        <f>Tabla1[[#This Row],[AVANCE_ENE_15]]/Tabla1[[#This Row],[PROYECCIÓN]]</f>
        <v>0.84517766497461932</v>
      </c>
    </row>
    <row r="80" spans="2:10" x14ac:dyDescent="0.25">
      <c r="B80" s="9" t="s">
        <v>7</v>
      </c>
      <c r="C80" s="10">
        <v>147245000252</v>
      </c>
      <c r="D80" s="9" t="s">
        <v>106</v>
      </c>
      <c r="E80" s="9">
        <v>4497</v>
      </c>
      <c r="F80" s="9">
        <v>4549</v>
      </c>
      <c r="G80" s="11">
        <v>4549</v>
      </c>
      <c r="H80" s="11">
        <v>3841</v>
      </c>
      <c r="I80" s="11">
        <f>Tabla1[[#This Row],[PROYECCIÓN]]-Tabla1[[#This Row],[AVANCE_ENE_15]]</f>
        <v>708</v>
      </c>
      <c r="J80" s="12">
        <f>Tabla1[[#This Row],[AVANCE_ENE_15]]/Tabla1[[#This Row],[PROYECCIÓN]]</f>
        <v>0.84436139810947464</v>
      </c>
    </row>
    <row r="81" spans="2:10" x14ac:dyDescent="0.25">
      <c r="B81" s="9" t="s">
        <v>53</v>
      </c>
      <c r="C81" s="10">
        <v>147555000627</v>
      </c>
      <c r="D81" s="9" t="s">
        <v>107</v>
      </c>
      <c r="E81" s="9">
        <v>2438</v>
      </c>
      <c r="F81" s="9">
        <v>2658</v>
      </c>
      <c r="G81" s="11">
        <v>2658</v>
      </c>
      <c r="H81" s="11">
        <v>2236</v>
      </c>
      <c r="I81" s="11">
        <f>Tabla1[[#This Row],[PROYECCIÓN]]-Tabla1[[#This Row],[AVANCE_ENE_15]]</f>
        <v>422</v>
      </c>
      <c r="J81" s="12">
        <f>Tabla1[[#This Row],[AVANCE_ENE_15]]/Tabla1[[#This Row],[PROYECCIÓN]]</f>
        <v>0.8412340105342363</v>
      </c>
    </row>
    <row r="82" spans="2:10" x14ac:dyDescent="0.25">
      <c r="B82" s="9" t="s">
        <v>31</v>
      </c>
      <c r="C82" s="10">
        <v>147053000046</v>
      </c>
      <c r="D82" s="9" t="s">
        <v>108</v>
      </c>
      <c r="E82" s="9">
        <v>2058</v>
      </c>
      <c r="F82" s="9">
        <v>2236</v>
      </c>
      <c r="G82" s="11">
        <v>2236</v>
      </c>
      <c r="H82" s="11">
        <v>1880</v>
      </c>
      <c r="I82" s="11">
        <f>Tabla1[[#This Row],[PROYECCIÓN]]-Tabla1[[#This Row],[AVANCE_ENE_15]]</f>
        <v>356</v>
      </c>
      <c r="J82" s="12">
        <f>Tabla1[[#This Row],[AVANCE_ENE_15]]/Tabla1[[#This Row],[PROYECCIÓN]]</f>
        <v>0.84078711985688726</v>
      </c>
    </row>
    <row r="83" spans="2:10" x14ac:dyDescent="0.25">
      <c r="B83" s="9" t="s">
        <v>7</v>
      </c>
      <c r="C83" s="10">
        <v>247245000184</v>
      </c>
      <c r="D83" s="9" t="s">
        <v>109</v>
      </c>
      <c r="E83" s="9">
        <v>298</v>
      </c>
      <c r="F83" s="9">
        <v>310</v>
      </c>
      <c r="G83" s="11">
        <v>310</v>
      </c>
      <c r="H83" s="11">
        <v>259</v>
      </c>
      <c r="I83" s="11">
        <f>Tabla1[[#This Row],[PROYECCIÓN]]-Tabla1[[#This Row],[AVANCE_ENE_15]]</f>
        <v>51</v>
      </c>
      <c r="J83" s="12">
        <f>Tabla1[[#This Row],[AVANCE_ENE_15]]/Tabla1[[#This Row],[PROYECCIÓN]]</f>
        <v>0.8354838709677419</v>
      </c>
    </row>
    <row r="84" spans="2:10" x14ac:dyDescent="0.25">
      <c r="B84" s="9" t="s">
        <v>14</v>
      </c>
      <c r="C84" s="10">
        <v>247541000343</v>
      </c>
      <c r="D84" s="9" t="s">
        <v>110</v>
      </c>
      <c r="E84" s="9">
        <v>516</v>
      </c>
      <c r="F84" s="9">
        <v>527</v>
      </c>
      <c r="G84" s="11">
        <v>527</v>
      </c>
      <c r="H84" s="11">
        <v>440</v>
      </c>
      <c r="I84" s="11">
        <f>Tabla1[[#This Row],[PROYECCIÓN]]-Tabla1[[#This Row],[AVANCE_ENE_15]]</f>
        <v>87</v>
      </c>
      <c r="J84" s="12">
        <f>Tabla1[[#This Row],[AVANCE_ENE_15]]/Tabla1[[#This Row],[PROYECCIÓN]]</f>
        <v>0.83491461100569264</v>
      </c>
    </row>
    <row r="85" spans="2:10" x14ac:dyDescent="0.25">
      <c r="B85" s="9" t="s">
        <v>11</v>
      </c>
      <c r="C85" s="10">
        <v>247288000013</v>
      </c>
      <c r="D85" s="9" t="s">
        <v>111</v>
      </c>
      <c r="E85" s="9">
        <v>1010</v>
      </c>
      <c r="F85" s="9">
        <v>1110</v>
      </c>
      <c r="G85" s="11">
        <v>1110</v>
      </c>
      <c r="H85" s="11">
        <v>924</v>
      </c>
      <c r="I85" s="11">
        <f>Tabla1[[#This Row],[PROYECCIÓN]]-Tabla1[[#This Row],[AVANCE_ENE_15]]</f>
        <v>186</v>
      </c>
      <c r="J85" s="12">
        <f>Tabla1[[#This Row],[AVANCE_ENE_15]]/Tabla1[[#This Row],[PROYECCIÓN]]</f>
        <v>0.83243243243243248</v>
      </c>
    </row>
    <row r="86" spans="2:10" x14ac:dyDescent="0.25">
      <c r="B86" s="9" t="s">
        <v>79</v>
      </c>
      <c r="C86" s="10">
        <v>147551000801</v>
      </c>
      <c r="D86" s="9" t="s">
        <v>112</v>
      </c>
      <c r="E86" s="9">
        <v>668</v>
      </c>
      <c r="F86" s="9">
        <v>670</v>
      </c>
      <c r="G86" s="11">
        <v>670</v>
      </c>
      <c r="H86" s="11">
        <v>555</v>
      </c>
      <c r="I86" s="11">
        <f>Tabla1[[#This Row],[PROYECCIÓN]]-Tabla1[[#This Row],[AVANCE_ENE_15]]</f>
        <v>115</v>
      </c>
      <c r="J86" s="12">
        <f>Tabla1[[#This Row],[AVANCE_ENE_15]]/Tabla1[[#This Row],[PROYECCIÓN]]</f>
        <v>0.82835820895522383</v>
      </c>
    </row>
    <row r="87" spans="2:10" x14ac:dyDescent="0.25">
      <c r="B87" s="9" t="s">
        <v>18</v>
      </c>
      <c r="C87" s="10">
        <v>247570000034</v>
      </c>
      <c r="D87" s="9" t="s">
        <v>113</v>
      </c>
      <c r="E87" s="9">
        <v>654</v>
      </c>
      <c r="F87" s="9">
        <v>704</v>
      </c>
      <c r="G87" s="11">
        <v>704</v>
      </c>
      <c r="H87" s="11">
        <v>581</v>
      </c>
      <c r="I87" s="11">
        <f>Tabla1[[#This Row],[PROYECCIÓN]]-Tabla1[[#This Row],[AVANCE_ENE_15]]</f>
        <v>123</v>
      </c>
      <c r="J87" s="12">
        <f>Tabla1[[#This Row],[AVANCE_ENE_15]]/Tabla1[[#This Row],[PROYECCIÓN]]</f>
        <v>0.82528409090909094</v>
      </c>
    </row>
    <row r="88" spans="2:10" x14ac:dyDescent="0.25">
      <c r="B88" s="9" t="s">
        <v>31</v>
      </c>
      <c r="C88" s="10">
        <v>147053000151</v>
      </c>
      <c r="D88" s="9" t="s">
        <v>114</v>
      </c>
      <c r="E88" s="9">
        <v>891</v>
      </c>
      <c r="F88" s="9">
        <v>972</v>
      </c>
      <c r="G88" s="11">
        <v>972</v>
      </c>
      <c r="H88" s="11">
        <v>802</v>
      </c>
      <c r="I88" s="11">
        <f>Tabla1[[#This Row],[PROYECCIÓN]]-Tabla1[[#This Row],[AVANCE_ENE_15]]</f>
        <v>170</v>
      </c>
      <c r="J88" s="12">
        <f>Tabla1[[#This Row],[AVANCE_ENE_15]]/Tabla1[[#This Row],[PROYECCIÓN]]</f>
        <v>0.82510288065843618</v>
      </c>
    </row>
    <row r="89" spans="2:10" x14ac:dyDescent="0.25">
      <c r="B89" s="9" t="s">
        <v>11</v>
      </c>
      <c r="C89" s="10">
        <v>147288000141</v>
      </c>
      <c r="D89" s="9" t="s">
        <v>115</v>
      </c>
      <c r="E89" s="9">
        <v>3279</v>
      </c>
      <c r="F89" s="9">
        <v>3456</v>
      </c>
      <c r="G89" s="11">
        <v>3456</v>
      </c>
      <c r="H89" s="11">
        <v>2842</v>
      </c>
      <c r="I89" s="11">
        <f>Tabla1[[#This Row],[PROYECCIÓN]]-Tabla1[[#This Row],[AVANCE_ENE_15]]</f>
        <v>614</v>
      </c>
      <c r="J89" s="12">
        <f>Tabla1[[#This Row],[AVANCE_ENE_15]]/Tabla1[[#This Row],[PROYECCIÓN]]</f>
        <v>0.82233796296296291</v>
      </c>
    </row>
    <row r="90" spans="2:10" x14ac:dyDescent="0.25">
      <c r="B90" s="9" t="s">
        <v>9</v>
      </c>
      <c r="C90" s="10">
        <v>247189000109</v>
      </c>
      <c r="D90" s="9" t="s">
        <v>96</v>
      </c>
      <c r="E90" s="9">
        <v>1060</v>
      </c>
      <c r="F90" s="9">
        <v>1004</v>
      </c>
      <c r="G90" s="11">
        <v>1060</v>
      </c>
      <c r="H90" s="11">
        <v>868</v>
      </c>
      <c r="I90" s="11">
        <f>Tabla1[[#This Row],[PROYECCIÓN]]-Tabla1[[#This Row],[AVANCE_ENE_15]]</f>
        <v>192</v>
      </c>
      <c r="J90" s="12">
        <f>Tabla1[[#This Row],[AVANCE_ENE_15]]/Tabla1[[#This Row],[PROYECCIÓN]]</f>
        <v>0.81886792452830193</v>
      </c>
    </row>
    <row r="91" spans="2:10" x14ac:dyDescent="0.25">
      <c r="B91" s="9" t="s">
        <v>11</v>
      </c>
      <c r="C91" s="10">
        <v>147288000264</v>
      </c>
      <c r="D91" s="9" t="s">
        <v>116</v>
      </c>
      <c r="E91" s="9">
        <v>3159</v>
      </c>
      <c r="F91" s="9">
        <v>2887</v>
      </c>
      <c r="G91" s="11">
        <v>3159</v>
      </c>
      <c r="H91" s="11">
        <v>2586</v>
      </c>
      <c r="I91" s="11">
        <f>Tabla1[[#This Row],[PROYECCIÓN]]-Tabla1[[#This Row],[AVANCE_ENE_15]]</f>
        <v>573</v>
      </c>
      <c r="J91" s="12">
        <f>Tabla1[[#This Row],[AVANCE_ENE_15]]/Tabla1[[#This Row],[PROYECCIÓN]]</f>
        <v>0.81861348528015199</v>
      </c>
    </row>
    <row r="92" spans="2:10" x14ac:dyDescent="0.25">
      <c r="B92" s="9" t="s">
        <v>39</v>
      </c>
      <c r="C92" s="10">
        <v>247318000234</v>
      </c>
      <c r="D92" s="9" t="s">
        <v>117</v>
      </c>
      <c r="E92" s="9">
        <v>808</v>
      </c>
      <c r="F92" s="9">
        <v>816</v>
      </c>
      <c r="G92" s="11">
        <v>816</v>
      </c>
      <c r="H92" s="11">
        <v>666</v>
      </c>
      <c r="I92" s="11">
        <f>Tabla1[[#This Row],[PROYECCIÓN]]-Tabla1[[#This Row],[AVANCE_ENE_15]]</f>
        <v>150</v>
      </c>
      <c r="J92" s="12">
        <f>Tabla1[[#This Row],[AVANCE_ENE_15]]/Tabla1[[#This Row],[PROYECCIÓN]]</f>
        <v>0.81617647058823528</v>
      </c>
    </row>
    <row r="93" spans="2:10" x14ac:dyDescent="0.25">
      <c r="B93" s="9" t="s">
        <v>53</v>
      </c>
      <c r="C93" s="10">
        <v>147555000091</v>
      </c>
      <c r="D93" s="9" t="s">
        <v>118</v>
      </c>
      <c r="E93" s="9">
        <v>2042</v>
      </c>
      <c r="F93" s="9">
        <v>1997</v>
      </c>
      <c r="G93" s="11">
        <v>2042</v>
      </c>
      <c r="H93" s="11">
        <v>1661</v>
      </c>
      <c r="I93" s="11">
        <f>Tabla1[[#This Row],[PROYECCIÓN]]-Tabla1[[#This Row],[AVANCE_ENE_15]]</f>
        <v>381</v>
      </c>
      <c r="J93" s="12">
        <f>Tabla1[[#This Row],[AVANCE_ENE_15]]/Tabla1[[#This Row],[PROYECCIÓN]]</f>
        <v>0.81341821743388831</v>
      </c>
    </row>
    <row r="94" spans="2:10" x14ac:dyDescent="0.25">
      <c r="B94" s="9" t="s">
        <v>43</v>
      </c>
      <c r="C94" s="10">
        <v>147707000156</v>
      </c>
      <c r="D94" s="9" t="s">
        <v>119</v>
      </c>
      <c r="E94" s="9">
        <v>1172</v>
      </c>
      <c r="F94" s="9">
        <v>1209</v>
      </c>
      <c r="G94" s="11">
        <v>1209</v>
      </c>
      <c r="H94" s="11">
        <v>980</v>
      </c>
      <c r="I94" s="11">
        <f>Tabla1[[#This Row],[PROYECCIÓN]]-Tabla1[[#This Row],[AVANCE_ENE_15]]</f>
        <v>229</v>
      </c>
      <c r="J94" s="12">
        <f>Tabla1[[#This Row],[AVANCE_ENE_15]]/Tabla1[[#This Row],[PROYECCIÓN]]</f>
        <v>0.81058726220016541</v>
      </c>
    </row>
    <row r="95" spans="2:10" x14ac:dyDescent="0.25">
      <c r="B95" s="9" t="s">
        <v>39</v>
      </c>
      <c r="C95" s="10">
        <v>247318000111</v>
      </c>
      <c r="D95" s="9" t="s">
        <v>120</v>
      </c>
      <c r="E95" s="9">
        <v>475</v>
      </c>
      <c r="F95" s="9">
        <v>476</v>
      </c>
      <c r="G95" s="11">
        <v>476</v>
      </c>
      <c r="H95" s="11">
        <v>384</v>
      </c>
      <c r="I95" s="11">
        <f>Tabla1[[#This Row],[PROYECCIÓN]]-Tabla1[[#This Row],[AVANCE_ENE_15]]</f>
        <v>92</v>
      </c>
      <c r="J95" s="12">
        <f>Tabla1[[#This Row],[AVANCE_ENE_15]]/Tabla1[[#This Row],[PROYECCIÓN]]</f>
        <v>0.80672268907563027</v>
      </c>
    </row>
    <row r="96" spans="2:10" x14ac:dyDescent="0.25">
      <c r="B96" s="9" t="s">
        <v>18</v>
      </c>
      <c r="C96" s="10">
        <v>247570000352</v>
      </c>
      <c r="D96" s="9" t="s">
        <v>121</v>
      </c>
      <c r="E96" s="9">
        <v>682</v>
      </c>
      <c r="F96" s="9">
        <v>703</v>
      </c>
      <c r="G96" s="11">
        <v>703</v>
      </c>
      <c r="H96" s="11">
        <v>567</v>
      </c>
      <c r="I96" s="11">
        <f>Tabla1[[#This Row],[PROYECCIÓN]]-Tabla1[[#This Row],[AVANCE_ENE_15]]</f>
        <v>136</v>
      </c>
      <c r="J96" s="12">
        <f>Tabla1[[#This Row],[AVANCE_ENE_15]]/Tabla1[[#This Row],[PROYECCIÓN]]</f>
        <v>0.80654338549075388</v>
      </c>
    </row>
    <row r="97" spans="2:10" x14ac:dyDescent="0.25">
      <c r="B97" s="9" t="s">
        <v>31</v>
      </c>
      <c r="C97" s="10">
        <v>247053002213</v>
      </c>
      <c r="D97" s="9" t="s">
        <v>122</v>
      </c>
      <c r="E97" s="9">
        <v>539</v>
      </c>
      <c r="F97" s="9">
        <v>610</v>
      </c>
      <c r="G97" s="11">
        <v>610</v>
      </c>
      <c r="H97" s="11">
        <v>491</v>
      </c>
      <c r="I97" s="11">
        <f>Tabla1[[#This Row],[PROYECCIÓN]]-Tabla1[[#This Row],[AVANCE_ENE_15]]</f>
        <v>119</v>
      </c>
      <c r="J97" s="12">
        <f>Tabla1[[#This Row],[AVANCE_ENE_15]]/Tabla1[[#This Row],[PROYECCIÓN]]</f>
        <v>0.80491803278688523</v>
      </c>
    </row>
    <row r="98" spans="2:10" x14ac:dyDescent="0.25">
      <c r="B98" s="9" t="s">
        <v>41</v>
      </c>
      <c r="C98" s="10">
        <v>247268002052</v>
      </c>
      <c r="D98" s="9" t="s">
        <v>123</v>
      </c>
      <c r="E98" s="9">
        <v>1966</v>
      </c>
      <c r="F98" s="9">
        <v>1893</v>
      </c>
      <c r="G98" s="11">
        <v>1966</v>
      </c>
      <c r="H98" s="11">
        <v>1574</v>
      </c>
      <c r="I98" s="11">
        <f>Tabla1[[#This Row],[PROYECCIÓN]]-Tabla1[[#This Row],[AVANCE_ENE_15]]</f>
        <v>392</v>
      </c>
      <c r="J98" s="12">
        <f>Tabla1[[#This Row],[AVANCE_ENE_15]]/Tabla1[[#This Row],[PROYECCIÓN]]</f>
        <v>0.8006103763987793</v>
      </c>
    </row>
    <row r="99" spans="2:10" x14ac:dyDescent="0.25">
      <c r="B99" s="9" t="s">
        <v>124</v>
      </c>
      <c r="C99" s="10">
        <v>247058001045</v>
      </c>
      <c r="D99" s="9" t="s">
        <v>125</v>
      </c>
      <c r="E99" s="9">
        <v>1932</v>
      </c>
      <c r="F99" s="9">
        <v>1957</v>
      </c>
      <c r="G99" s="11">
        <v>1957</v>
      </c>
      <c r="H99" s="11">
        <v>1554</v>
      </c>
      <c r="I99" s="11">
        <f>Tabla1[[#This Row],[PROYECCIÓN]]-Tabla1[[#This Row],[AVANCE_ENE_15]]</f>
        <v>403</v>
      </c>
      <c r="J99" s="12">
        <f>Tabla1[[#This Row],[AVANCE_ENE_15]]/Tabla1[[#This Row],[PROYECCIÓN]]</f>
        <v>0.79407256004087889</v>
      </c>
    </row>
    <row r="100" spans="2:10" x14ac:dyDescent="0.25">
      <c r="B100" s="9" t="s">
        <v>79</v>
      </c>
      <c r="C100" s="10">
        <v>247551001224</v>
      </c>
      <c r="D100" s="9" t="s">
        <v>126</v>
      </c>
      <c r="E100" s="9">
        <v>726</v>
      </c>
      <c r="F100" s="9">
        <v>756</v>
      </c>
      <c r="G100" s="11">
        <v>756</v>
      </c>
      <c r="H100" s="11">
        <v>597</v>
      </c>
      <c r="I100" s="11">
        <f>Tabla1[[#This Row],[PROYECCIÓN]]-Tabla1[[#This Row],[AVANCE_ENE_15]]</f>
        <v>159</v>
      </c>
      <c r="J100" s="12">
        <f>Tabla1[[#This Row],[AVANCE_ENE_15]]/Tabla1[[#This Row],[PROYECCIÓN]]</f>
        <v>0.78968253968253965</v>
      </c>
    </row>
    <row r="101" spans="2:10" x14ac:dyDescent="0.25">
      <c r="B101" s="9" t="s">
        <v>127</v>
      </c>
      <c r="C101" s="10">
        <v>147161000109</v>
      </c>
      <c r="D101" s="9" t="s">
        <v>128</v>
      </c>
      <c r="E101" s="9">
        <v>1365</v>
      </c>
      <c r="F101" s="9">
        <v>1375</v>
      </c>
      <c r="G101" s="11">
        <v>1375</v>
      </c>
      <c r="H101" s="11">
        <v>1060</v>
      </c>
      <c r="I101" s="11">
        <f>Tabla1[[#This Row],[PROYECCIÓN]]-Tabla1[[#This Row],[AVANCE_ENE_15]]</f>
        <v>315</v>
      </c>
      <c r="J101" s="12">
        <f>Tabla1[[#This Row],[AVANCE_ENE_15]]/Tabla1[[#This Row],[PROYECCIÓN]]</f>
        <v>0.77090909090909088</v>
      </c>
    </row>
    <row r="102" spans="2:10" x14ac:dyDescent="0.25">
      <c r="B102" s="9" t="s">
        <v>20</v>
      </c>
      <c r="C102" s="10">
        <v>247707000908</v>
      </c>
      <c r="D102" s="9" t="s">
        <v>129</v>
      </c>
      <c r="E102" s="9">
        <v>205</v>
      </c>
      <c r="F102" s="9">
        <v>220</v>
      </c>
      <c r="G102" s="11">
        <v>220</v>
      </c>
      <c r="H102" s="11">
        <v>169</v>
      </c>
      <c r="I102" s="11">
        <f>Tabla1[[#This Row],[PROYECCIÓN]]-Tabla1[[#This Row],[AVANCE_ENE_15]]</f>
        <v>51</v>
      </c>
      <c r="J102" s="12">
        <f>Tabla1[[#This Row],[AVANCE_ENE_15]]/Tabla1[[#This Row],[PROYECCIÓN]]</f>
        <v>0.76818181818181819</v>
      </c>
    </row>
    <row r="103" spans="2:10" x14ac:dyDescent="0.25">
      <c r="B103" s="9" t="s">
        <v>79</v>
      </c>
      <c r="C103" s="10">
        <v>247551001178</v>
      </c>
      <c r="D103" s="9" t="s">
        <v>130</v>
      </c>
      <c r="E103" s="9">
        <v>487</v>
      </c>
      <c r="F103" s="9">
        <v>527</v>
      </c>
      <c r="G103" s="11">
        <v>527</v>
      </c>
      <c r="H103" s="11">
        <v>400</v>
      </c>
      <c r="I103" s="11">
        <f>Tabla1[[#This Row],[PROYECCIÓN]]-Tabla1[[#This Row],[AVANCE_ENE_15]]</f>
        <v>127</v>
      </c>
      <c r="J103" s="12">
        <f>Tabla1[[#This Row],[AVANCE_ENE_15]]/Tabla1[[#This Row],[PROYECCIÓN]]</f>
        <v>0.75901328273244784</v>
      </c>
    </row>
    <row r="104" spans="2:10" x14ac:dyDescent="0.25">
      <c r="B104" s="9" t="s">
        <v>9</v>
      </c>
      <c r="C104" s="10">
        <v>247189041948</v>
      </c>
      <c r="D104" s="9" t="s">
        <v>131</v>
      </c>
      <c r="E104" s="9">
        <v>530</v>
      </c>
      <c r="F104" s="9">
        <v>544</v>
      </c>
      <c r="G104" s="11">
        <v>544</v>
      </c>
      <c r="H104" s="11">
        <v>398</v>
      </c>
      <c r="I104" s="11">
        <f>Tabla1[[#This Row],[PROYECCIÓN]]-Tabla1[[#This Row],[AVANCE_ENE_15]]</f>
        <v>146</v>
      </c>
      <c r="J104" s="12">
        <f>Tabla1[[#This Row],[AVANCE_ENE_15]]/Tabla1[[#This Row],[PROYECCIÓN]]</f>
        <v>0.73161764705882348</v>
      </c>
    </row>
    <row r="105" spans="2:10" x14ac:dyDescent="0.25">
      <c r="B105" s="9" t="s">
        <v>132</v>
      </c>
      <c r="C105" s="10">
        <v>247170000621</v>
      </c>
      <c r="D105" s="9" t="s">
        <v>133</v>
      </c>
      <c r="E105" s="9">
        <v>857</v>
      </c>
      <c r="F105" s="9">
        <v>849</v>
      </c>
      <c r="G105" s="11">
        <v>857</v>
      </c>
      <c r="H105" s="11">
        <v>625</v>
      </c>
      <c r="I105" s="11">
        <f>Tabla1[[#This Row],[PROYECCIÓN]]-Tabla1[[#This Row],[AVANCE_ENE_15]]</f>
        <v>232</v>
      </c>
      <c r="J105" s="12">
        <f>Tabla1[[#This Row],[AVANCE_ENE_15]]/Tabla1[[#This Row],[PROYECCIÓN]]</f>
        <v>0.72928821470245042</v>
      </c>
    </row>
    <row r="106" spans="2:10" x14ac:dyDescent="0.25">
      <c r="B106" s="9" t="s">
        <v>53</v>
      </c>
      <c r="C106" s="10">
        <v>247555000001</v>
      </c>
      <c r="D106" s="9" t="s">
        <v>134</v>
      </c>
      <c r="E106" s="9">
        <v>3550</v>
      </c>
      <c r="F106" s="9">
        <v>3611</v>
      </c>
      <c r="G106" s="11">
        <v>3611</v>
      </c>
      <c r="H106" s="11">
        <v>2518</v>
      </c>
      <c r="I106" s="11">
        <f>Tabla1[[#This Row],[PROYECCIÓN]]-Tabla1[[#This Row],[AVANCE_ENE_15]]</f>
        <v>1093</v>
      </c>
      <c r="J106" s="12">
        <f>Tabla1[[#This Row],[AVANCE_ENE_15]]/Tabla1[[#This Row],[PROYECCIÓN]]</f>
        <v>0.69731376350041541</v>
      </c>
    </row>
    <row r="107" spans="2:10" x14ac:dyDescent="0.25">
      <c r="B107" s="9" t="s">
        <v>135</v>
      </c>
      <c r="C107" s="10">
        <v>447798000327</v>
      </c>
      <c r="D107" s="9" t="s">
        <v>136</v>
      </c>
      <c r="E107" s="9">
        <v>490</v>
      </c>
      <c r="F107" s="9">
        <v>455</v>
      </c>
      <c r="G107" s="11">
        <v>490</v>
      </c>
      <c r="H107" s="11">
        <v>334</v>
      </c>
      <c r="I107" s="11">
        <f>Tabla1[[#This Row],[PROYECCIÓN]]-Tabla1[[#This Row],[AVANCE_ENE_15]]</f>
        <v>156</v>
      </c>
      <c r="J107" s="12">
        <f>Tabla1[[#This Row],[AVANCE_ENE_15]]/Tabla1[[#This Row],[PROYECCIÓN]]</f>
        <v>0.68163265306122445</v>
      </c>
    </row>
    <row r="108" spans="2:10" x14ac:dyDescent="0.25">
      <c r="B108" s="9" t="s">
        <v>11</v>
      </c>
      <c r="C108" s="10">
        <v>147288000094</v>
      </c>
      <c r="D108" s="9" t="s">
        <v>57</v>
      </c>
      <c r="E108" s="9">
        <v>998</v>
      </c>
      <c r="F108" s="9">
        <v>1189</v>
      </c>
      <c r="G108" s="11">
        <v>1189</v>
      </c>
      <c r="H108" s="11">
        <v>806</v>
      </c>
      <c r="I108" s="11">
        <f>Tabla1[[#This Row],[PROYECCIÓN]]-Tabla1[[#This Row],[AVANCE_ENE_15]]</f>
        <v>383</v>
      </c>
      <c r="J108" s="12">
        <f>Tabla1[[#This Row],[AVANCE_ENE_15]]/Tabla1[[#This Row],[PROYECCIÓN]]</f>
        <v>0.6778805719091674</v>
      </c>
    </row>
    <row r="109" spans="2:10" x14ac:dyDescent="0.25">
      <c r="B109" s="9" t="s">
        <v>29</v>
      </c>
      <c r="C109" s="10">
        <v>247692000507</v>
      </c>
      <c r="D109" s="9" t="s">
        <v>137</v>
      </c>
      <c r="E109" s="9">
        <v>637</v>
      </c>
      <c r="F109" s="9">
        <v>656</v>
      </c>
      <c r="G109" s="11">
        <v>656</v>
      </c>
      <c r="H109" s="11">
        <v>437</v>
      </c>
      <c r="I109" s="11">
        <f>Tabla1[[#This Row],[PROYECCIÓN]]-Tabla1[[#This Row],[AVANCE_ENE_15]]</f>
        <v>219</v>
      </c>
      <c r="J109" s="12">
        <f>Tabla1[[#This Row],[AVANCE_ENE_15]]/Tabla1[[#This Row],[PROYECCIÓN]]</f>
        <v>0.66615853658536583</v>
      </c>
    </row>
    <row r="110" spans="2:10" x14ac:dyDescent="0.25">
      <c r="B110" s="9" t="s">
        <v>43</v>
      </c>
      <c r="C110" s="10">
        <v>247707000827</v>
      </c>
      <c r="D110" s="9" t="s">
        <v>138</v>
      </c>
      <c r="E110" s="9">
        <v>663</v>
      </c>
      <c r="F110" s="9">
        <v>674</v>
      </c>
      <c r="G110" s="11">
        <v>674</v>
      </c>
      <c r="H110" s="11">
        <v>444</v>
      </c>
      <c r="I110" s="11">
        <f>Tabla1[[#This Row],[PROYECCIÓN]]-Tabla1[[#This Row],[AVANCE_ENE_15]]</f>
        <v>230</v>
      </c>
      <c r="J110" s="12">
        <f>Tabla1[[#This Row],[AVANCE_ENE_15]]/Tabla1[[#This Row],[PROYECCIÓN]]</f>
        <v>0.65875370919881304</v>
      </c>
    </row>
    <row r="111" spans="2:10" x14ac:dyDescent="0.25">
      <c r="B111" s="9" t="s">
        <v>16</v>
      </c>
      <c r="C111" s="10">
        <v>247058000791</v>
      </c>
      <c r="D111" s="9" t="s">
        <v>139</v>
      </c>
      <c r="E111" s="9">
        <v>589</v>
      </c>
      <c r="F111" s="9">
        <v>607</v>
      </c>
      <c r="G111" s="11">
        <v>607</v>
      </c>
      <c r="H111" s="11">
        <v>390</v>
      </c>
      <c r="I111" s="11">
        <f>Tabla1[[#This Row],[PROYECCIÓN]]-Tabla1[[#This Row],[AVANCE_ENE_15]]</f>
        <v>217</v>
      </c>
      <c r="J111" s="12">
        <f>Tabla1[[#This Row],[AVANCE_ENE_15]]/Tabla1[[#This Row],[PROYECCIÓN]]</f>
        <v>0.64250411861614498</v>
      </c>
    </row>
    <row r="112" spans="2:10" x14ac:dyDescent="0.25">
      <c r="B112" s="9" t="s">
        <v>46</v>
      </c>
      <c r="C112" s="10">
        <v>247703000059</v>
      </c>
      <c r="D112" s="9" t="s">
        <v>140</v>
      </c>
      <c r="E112" s="9">
        <v>560</v>
      </c>
      <c r="F112" s="9">
        <v>602</v>
      </c>
      <c r="G112" s="11">
        <v>602</v>
      </c>
      <c r="H112" s="11">
        <v>378</v>
      </c>
      <c r="I112" s="11">
        <f>Tabla1[[#This Row],[PROYECCIÓN]]-Tabla1[[#This Row],[AVANCE_ENE_15]]</f>
        <v>224</v>
      </c>
      <c r="J112" s="12">
        <f>Tabla1[[#This Row],[AVANCE_ENE_15]]/Tabla1[[#This Row],[PROYECCIÓN]]</f>
        <v>0.62790697674418605</v>
      </c>
    </row>
    <row r="113" spans="2:10" x14ac:dyDescent="0.25">
      <c r="B113" s="9" t="s">
        <v>20</v>
      </c>
      <c r="C113" s="10">
        <v>247707000461</v>
      </c>
      <c r="D113" s="9" t="s">
        <v>141</v>
      </c>
      <c r="E113" s="9">
        <v>293</v>
      </c>
      <c r="F113" s="9">
        <v>294</v>
      </c>
      <c r="G113" s="11">
        <v>294</v>
      </c>
      <c r="H113" s="11">
        <v>174</v>
      </c>
      <c r="I113" s="11">
        <f>Tabla1[[#This Row],[PROYECCIÓN]]-Tabla1[[#This Row],[AVANCE_ENE_15]]</f>
        <v>120</v>
      </c>
      <c r="J113" s="12">
        <f>Tabla1[[#This Row],[AVANCE_ENE_15]]/Tabla1[[#This Row],[PROYECCIÓN]]</f>
        <v>0.59183673469387754</v>
      </c>
    </row>
    <row r="114" spans="2:10" x14ac:dyDescent="0.25">
      <c r="B114" s="9" t="s">
        <v>18</v>
      </c>
      <c r="C114" s="10">
        <v>147570000099</v>
      </c>
      <c r="D114" s="9" t="s">
        <v>142</v>
      </c>
      <c r="E114" s="9">
        <v>1975</v>
      </c>
      <c r="F114" s="9">
        <v>2030</v>
      </c>
      <c r="G114" s="11">
        <v>2030</v>
      </c>
      <c r="H114" s="11">
        <v>1163</v>
      </c>
      <c r="I114" s="11">
        <f>Tabla1[[#This Row],[PROYECCIÓN]]-Tabla1[[#This Row],[AVANCE_ENE_15]]</f>
        <v>867</v>
      </c>
      <c r="J114" s="12">
        <f>Tabla1[[#This Row],[AVANCE_ENE_15]]/Tabla1[[#This Row],[PROYECCIÓN]]</f>
        <v>0.57290640394088665</v>
      </c>
    </row>
    <row r="115" spans="2:10" x14ac:dyDescent="0.25">
      <c r="B115" s="9" t="s">
        <v>79</v>
      </c>
      <c r="C115" s="10">
        <v>147551000410</v>
      </c>
      <c r="D115" s="9" t="s">
        <v>143</v>
      </c>
      <c r="E115" s="9">
        <v>1303</v>
      </c>
      <c r="F115" s="9">
        <v>1353</v>
      </c>
      <c r="G115" s="11">
        <v>1353</v>
      </c>
      <c r="H115" s="11">
        <v>743</v>
      </c>
      <c r="I115" s="11">
        <f>Tabla1[[#This Row],[PROYECCIÓN]]-Tabla1[[#This Row],[AVANCE_ENE_15]]</f>
        <v>610</v>
      </c>
      <c r="J115" s="12">
        <f>Tabla1[[#This Row],[AVANCE_ENE_15]]/Tabla1[[#This Row],[PROYECCIÓN]]</f>
        <v>0.54915003695491504</v>
      </c>
    </row>
    <row r="116" spans="2:10" x14ac:dyDescent="0.25">
      <c r="B116" s="9" t="s">
        <v>132</v>
      </c>
      <c r="C116" s="10">
        <v>247170000027</v>
      </c>
      <c r="D116" s="9" t="s">
        <v>144</v>
      </c>
      <c r="E116" s="9">
        <v>610</v>
      </c>
      <c r="F116" s="9">
        <v>628</v>
      </c>
      <c r="G116" s="11">
        <v>628</v>
      </c>
      <c r="H116" s="11">
        <v>303</v>
      </c>
      <c r="I116" s="11">
        <f>Tabla1[[#This Row],[PROYECCIÓN]]-Tabla1[[#This Row],[AVANCE_ENE_15]]</f>
        <v>325</v>
      </c>
      <c r="J116" s="12">
        <f>Tabla1[[#This Row],[AVANCE_ENE_15]]/Tabla1[[#This Row],[PROYECCIÓN]]</f>
        <v>0.48248407643312102</v>
      </c>
    </row>
    <row r="117" spans="2:10" x14ac:dyDescent="0.25">
      <c r="B117" s="9" t="s">
        <v>39</v>
      </c>
      <c r="C117" s="10">
        <v>247318000188</v>
      </c>
      <c r="D117" s="9" t="s">
        <v>145</v>
      </c>
      <c r="E117" s="9">
        <v>440</v>
      </c>
      <c r="F117" s="9">
        <v>452</v>
      </c>
      <c r="G117" s="11">
        <v>452</v>
      </c>
      <c r="H117" s="11">
        <v>178</v>
      </c>
      <c r="I117" s="11">
        <f>Tabla1[[#This Row],[PROYECCIÓN]]-Tabla1[[#This Row],[AVANCE_ENE_15]]</f>
        <v>274</v>
      </c>
      <c r="J117" s="12">
        <f>Tabla1[[#This Row],[AVANCE_ENE_15]]/Tabla1[[#This Row],[PROYECCIÓN]]</f>
        <v>0.39380530973451328</v>
      </c>
    </row>
    <row r="118" spans="2:10" x14ac:dyDescent="0.25">
      <c r="B118" s="9" t="s">
        <v>7</v>
      </c>
      <c r="C118" s="10">
        <v>147245000261</v>
      </c>
      <c r="D118" s="9" t="s">
        <v>146</v>
      </c>
      <c r="E118" s="9">
        <v>2580</v>
      </c>
      <c r="F118" s="9">
        <v>2622</v>
      </c>
      <c r="G118" s="11">
        <v>2622</v>
      </c>
      <c r="H118" s="11">
        <v>1010</v>
      </c>
      <c r="I118" s="11">
        <f>Tabla1[[#This Row],[PROYECCIÓN]]-Tabla1[[#This Row],[AVANCE_ENE_15]]</f>
        <v>1612</v>
      </c>
      <c r="J118" s="12">
        <f>Tabla1[[#This Row],[AVANCE_ENE_15]]/Tabla1[[#This Row],[PROYECCIÓN]]</f>
        <v>0.38520213577421814</v>
      </c>
    </row>
    <row r="119" spans="2:10" x14ac:dyDescent="0.25">
      <c r="B119" s="9" t="s">
        <v>76</v>
      </c>
      <c r="C119" s="10">
        <v>247288000595</v>
      </c>
      <c r="D119" s="9" t="s">
        <v>147</v>
      </c>
      <c r="E119" s="9">
        <v>1029</v>
      </c>
      <c r="F119" s="9">
        <v>1107</v>
      </c>
      <c r="G119" s="11">
        <v>1107</v>
      </c>
      <c r="H119" s="11">
        <v>305</v>
      </c>
      <c r="I119" s="11">
        <f>Tabla1[[#This Row],[PROYECCIÓN]]-Tabla1[[#This Row],[AVANCE_ENE_15]]</f>
        <v>802</v>
      </c>
      <c r="J119" s="12">
        <f>Tabla1[[#This Row],[AVANCE_ENE_15]]/Tabla1[[#This Row],[PROYECCIÓN]]</f>
        <v>0.27551942186088529</v>
      </c>
    </row>
    <row r="120" spans="2:10" x14ac:dyDescent="0.25">
      <c r="B120" s="9" t="s">
        <v>124</v>
      </c>
      <c r="C120" s="10">
        <v>247660000181</v>
      </c>
      <c r="D120" s="9" t="s">
        <v>148</v>
      </c>
      <c r="E120" s="9">
        <v>640</v>
      </c>
      <c r="F120" s="9">
        <v>651</v>
      </c>
      <c r="G120" s="11">
        <v>651</v>
      </c>
      <c r="H120" s="11">
        <v>172</v>
      </c>
      <c r="I120" s="11">
        <f>Tabla1[[#This Row],[PROYECCIÓN]]-Tabla1[[#This Row],[AVANCE_ENE_15]]</f>
        <v>479</v>
      </c>
      <c r="J120" s="12">
        <f>Tabla1[[#This Row],[AVANCE_ENE_15]]/Tabla1[[#This Row],[PROYECCIÓN]]</f>
        <v>0.2642089093701997</v>
      </c>
    </row>
    <row r="121" spans="2:10" x14ac:dyDescent="0.25">
      <c r="B121" s="9" t="s">
        <v>127</v>
      </c>
      <c r="C121" s="10">
        <v>247161000031</v>
      </c>
      <c r="D121" s="9" t="s">
        <v>149</v>
      </c>
      <c r="E121" s="9">
        <v>565</v>
      </c>
      <c r="F121" s="9">
        <v>568</v>
      </c>
      <c r="G121" s="11">
        <v>568</v>
      </c>
      <c r="H121" s="11">
        <v>109</v>
      </c>
      <c r="I121" s="11">
        <f>Tabla1[[#This Row],[PROYECCIÓN]]-Tabla1[[#This Row],[AVANCE_ENE_15]]</f>
        <v>459</v>
      </c>
      <c r="J121" s="12">
        <f>Tabla1[[#This Row],[AVANCE_ENE_15]]/Tabla1[[#This Row],[PROYECCIÓN]]</f>
        <v>0.19190140845070422</v>
      </c>
    </row>
    <row r="122" spans="2:10" x14ac:dyDescent="0.25">
      <c r="B122" s="9" t="s">
        <v>64</v>
      </c>
      <c r="C122" s="10">
        <v>147707001616</v>
      </c>
      <c r="D122" s="9" t="s">
        <v>150</v>
      </c>
      <c r="E122" s="9">
        <v>581</v>
      </c>
      <c r="F122" s="9">
        <v>616</v>
      </c>
      <c r="G122" s="11">
        <v>616</v>
      </c>
      <c r="H122" s="11">
        <v>106</v>
      </c>
      <c r="I122" s="11">
        <f>Tabla1[[#This Row],[PROYECCIÓN]]-Tabla1[[#This Row],[AVANCE_ENE_15]]</f>
        <v>510</v>
      </c>
      <c r="J122" s="12">
        <f>Tabla1[[#This Row],[AVANCE_ENE_15]]/Tabla1[[#This Row],[PROYECCIÓN]]</f>
        <v>0.17207792207792208</v>
      </c>
    </row>
    <row r="123" spans="2:10" x14ac:dyDescent="0.25">
      <c r="B123" s="9" t="s">
        <v>135</v>
      </c>
      <c r="C123" s="10">
        <v>147798000081</v>
      </c>
      <c r="D123" s="9" t="s">
        <v>68</v>
      </c>
      <c r="E123" s="9">
        <v>921</v>
      </c>
      <c r="F123" s="9">
        <v>922</v>
      </c>
      <c r="G123" s="11">
        <v>922</v>
      </c>
      <c r="H123" s="11">
        <v>110</v>
      </c>
      <c r="I123" s="11">
        <f>Tabla1[[#This Row],[PROYECCIÓN]]-Tabla1[[#This Row],[AVANCE_ENE_15]]</f>
        <v>812</v>
      </c>
      <c r="J123" s="12">
        <f>Tabla1[[#This Row],[AVANCE_ENE_15]]/Tabla1[[#This Row],[PROYECCIÓN]]</f>
        <v>0.1193058568329718</v>
      </c>
    </row>
    <row r="124" spans="2:10" x14ac:dyDescent="0.25">
      <c r="B124" s="9" t="s">
        <v>9</v>
      </c>
      <c r="C124" s="10">
        <v>247189000770</v>
      </c>
      <c r="D124" s="9" t="s">
        <v>151</v>
      </c>
      <c r="E124" s="9">
        <v>710</v>
      </c>
      <c r="F124" s="9">
        <v>714</v>
      </c>
      <c r="G124" s="11">
        <v>714</v>
      </c>
      <c r="H124" s="11">
        <v>76</v>
      </c>
      <c r="I124" s="11">
        <f>Tabla1[[#This Row],[PROYECCIÓN]]-Tabla1[[#This Row],[AVANCE_ENE_15]]</f>
        <v>638</v>
      </c>
      <c r="J124" s="12">
        <f>Tabla1[[#This Row],[AVANCE_ENE_15]]/Tabla1[[#This Row],[PROYECCIÓN]]</f>
        <v>0.10644257703081232</v>
      </c>
    </row>
    <row r="125" spans="2:10" x14ac:dyDescent="0.25">
      <c r="B125" s="9" t="s">
        <v>124</v>
      </c>
      <c r="C125" s="10">
        <v>247058000171</v>
      </c>
      <c r="D125" s="9" t="s">
        <v>152</v>
      </c>
      <c r="E125" s="9">
        <v>301</v>
      </c>
      <c r="F125" s="9">
        <v>324</v>
      </c>
      <c r="G125" s="11">
        <v>324</v>
      </c>
      <c r="H125" s="11">
        <v>25</v>
      </c>
      <c r="I125" s="11">
        <f>Tabla1[[#This Row],[PROYECCIÓN]]-Tabla1[[#This Row],[AVANCE_ENE_15]]</f>
        <v>299</v>
      </c>
      <c r="J125" s="12">
        <f>Tabla1[[#This Row],[AVANCE_ENE_15]]/Tabla1[[#This Row],[PROYECCIÓN]]</f>
        <v>7.716049382716049E-2</v>
      </c>
    </row>
    <row r="126" spans="2:10" x14ac:dyDescent="0.25">
      <c r="B126" s="9" t="s">
        <v>132</v>
      </c>
      <c r="C126" s="10">
        <v>147170000022</v>
      </c>
      <c r="D126" s="9" t="s">
        <v>153</v>
      </c>
      <c r="E126" s="9">
        <v>2290</v>
      </c>
      <c r="F126" s="9">
        <v>2409</v>
      </c>
      <c r="G126" s="11">
        <v>2409</v>
      </c>
      <c r="H126" s="11">
        <v>176</v>
      </c>
      <c r="I126" s="11">
        <f>Tabla1[[#This Row],[PROYECCIÓN]]-Tabla1[[#This Row],[AVANCE_ENE_15]]</f>
        <v>2233</v>
      </c>
      <c r="J126" s="12">
        <f>Tabla1[[#This Row],[AVANCE_ENE_15]]/Tabla1[[#This Row],[PROYECCIÓN]]</f>
        <v>7.3059360730593603E-2</v>
      </c>
    </row>
    <row r="127" spans="2:10" x14ac:dyDescent="0.25">
      <c r="B127" s="9" t="s">
        <v>53</v>
      </c>
      <c r="C127" s="10">
        <v>147555000295</v>
      </c>
      <c r="D127" s="9" t="s">
        <v>154</v>
      </c>
      <c r="E127" s="9">
        <v>3398</v>
      </c>
      <c r="F127" s="9">
        <v>3397</v>
      </c>
      <c r="G127" s="11">
        <v>3398</v>
      </c>
      <c r="H127" s="11">
        <v>156</v>
      </c>
      <c r="I127" s="11">
        <f>Tabla1[[#This Row],[PROYECCIÓN]]-Tabla1[[#This Row],[AVANCE_ENE_15]]</f>
        <v>3242</v>
      </c>
      <c r="J127" s="12">
        <f>Tabla1[[#This Row],[AVANCE_ENE_15]]/Tabla1[[#This Row],[PROYECCIÓN]]</f>
        <v>4.5909358446144792E-2</v>
      </c>
    </row>
    <row r="128" spans="2:10" x14ac:dyDescent="0.25">
      <c r="B128" s="9" t="s">
        <v>39</v>
      </c>
      <c r="C128" s="10">
        <v>147318000019</v>
      </c>
      <c r="D128" s="9" t="s">
        <v>141</v>
      </c>
      <c r="E128" s="9">
        <v>1152</v>
      </c>
      <c r="F128" s="9">
        <v>1176</v>
      </c>
      <c r="G128" s="11">
        <v>1176</v>
      </c>
      <c r="H128" s="11">
        <v>27</v>
      </c>
      <c r="I128" s="11">
        <f>Tabla1[[#This Row],[PROYECCIÓN]]-Tabla1[[#This Row],[AVANCE_ENE_15]]</f>
        <v>1149</v>
      </c>
      <c r="J128" s="12">
        <f>Tabla1[[#This Row],[AVANCE_ENE_15]]/Tabla1[[#This Row],[PROYECCIÓN]]</f>
        <v>2.2959183673469389E-2</v>
      </c>
    </row>
    <row r="129" spans="2:10" x14ac:dyDescent="0.25">
      <c r="B129" s="9" t="s">
        <v>9</v>
      </c>
      <c r="C129" s="10">
        <v>247189004228</v>
      </c>
      <c r="D129" s="9" t="s">
        <v>155</v>
      </c>
      <c r="E129" s="9">
        <v>1275</v>
      </c>
      <c r="F129" s="9">
        <v>1341</v>
      </c>
      <c r="G129" s="11">
        <v>1341</v>
      </c>
      <c r="H129" s="11">
        <v>30</v>
      </c>
      <c r="I129" s="11">
        <f>Tabla1[[#This Row],[PROYECCIÓN]]-Tabla1[[#This Row],[AVANCE_ENE_15]]</f>
        <v>1311</v>
      </c>
      <c r="J129" s="12">
        <f>Tabla1[[#This Row],[AVANCE_ENE_15]]/Tabla1[[#This Row],[PROYECCIÓN]]</f>
        <v>2.2371364653243849E-2</v>
      </c>
    </row>
    <row r="130" spans="2:10" x14ac:dyDescent="0.25">
      <c r="B130" s="9" t="s">
        <v>124</v>
      </c>
      <c r="C130" s="10">
        <v>247551001071</v>
      </c>
      <c r="D130" s="9" t="s">
        <v>156</v>
      </c>
      <c r="E130" s="9">
        <v>1476</v>
      </c>
      <c r="F130" s="9">
        <v>1543</v>
      </c>
      <c r="G130" s="11">
        <v>1543</v>
      </c>
      <c r="H130" s="11">
        <v>20</v>
      </c>
      <c r="I130" s="11">
        <f>Tabla1[[#This Row],[PROYECCIÓN]]-Tabla1[[#This Row],[AVANCE_ENE_15]]</f>
        <v>1523</v>
      </c>
      <c r="J130" s="12">
        <f>Tabla1[[#This Row],[AVANCE_ENE_15]]/Tabla1[[#This Row],[PROYECCIÓN]]</f>
        <v>1.2961762799740765E-2</v>
      </c>
    </row>
    <row r="131" spans="2:10" x14ac:dyDescent="0.25">
      <c r="B131" s="9" t="s">
        <v>46</v>
      </c>
      <c r="C131" s="10">
        <v>247703000130</v>
      </c>
      <c r="D131" s="9" t="s">
        <v>157</v>
      </c>
      <c r="E131" s="9">
        <v>395</v>
      </c>
      <c r="F131" s="9">
        <v>419</v>
      </c>
      <c r="G131" s="11">
        <v>419</v>
      </c>
      <c r="H131" s="11">
        <v>1</v>
      </c>
      <c r="I131" s="11">
        <f>Tabla1[[#This Row],[PROYECCIÓN]]-Tabla1[[#This Row],[AVANCE_ENE_15]]</f>
        <v>418</v>
      </c>
      <c r="J131" s="12">
        <f>Tabla1[[#This Row],[AVANCE_ENE_15]]/Tabla1[[#This Row],[PROYECCIÓN]]</f>
        <v>2.3866348448687352E-3</v>
      </c>
    </row>
    <row r="132" spans="2:10" x14ac:dyDescent="0.25">
      <c r="B132" s="9" t="s">
        <v>16</v>
      </c>
      <c r="C132" s="10">
        <v>247058000987</v>
      </c>
      <c r="D132" s="9" t="s">
        <v>158</v>
      </c>
      <c r="E132" s="9">
        <v>1735</v>
      </c>
      <c r="F132" s="9">
        <v>1735</v>
      </c>
      <c r="G132" s="11">
        <v>1735</v>
      </c>
      <c r="H132" s="11">
        <v>4</v>
      </c>
      <c r="I132" s="11">
        <f>Tabla1[[#This Row],[PROYECCIÓN]]-Tabla1[[#This Row],[AVANCE_ENE_15]]</f>
        <v>1731</v>
      </c>
      <c r="J132" s="12">
        <f>Tabla1[[#This Row],[AVANCE_ENE_15]]/Tabla1[[#This Row],[PROYECCIÓN]]</f>
        <v>2.3054755043227667E-3</v>
      </c>
    </row>
    <row r="133" spans="2:10" x14ac:dyDescent="0.25">
      <c r="B133" s="9" t="s">
        <v>46</v>
      </c>
      <c r="C133" s="10">
        <v>247703000148</v>
      </c>
      <c r="D133" s="9" t="s">
        <v>159</v>
      </c>
      <c r="E133" s="9">
        <v>531</v>
      </c>
      <c r="F133" s="9">
        <v>567</v>
      </c>
      <c r="G133" s="11">
        <v>567</v>
      </c>
      <c r="H133" s="11">
        <v>1</v>
      </c>
      <c r="I133" s="11">
        <f>Tabla1[[#This Row],[PROYECCIÓN]]-Tabla1[[#This Row],[AVANCE_ENE_15]]</f>
        <v>566</v>
      </c>
      <c r="J133" s="12">
        <f>Tabla1[[#This Row],[AVANCE_ENE_15]]/Tabla1[[#This Row],[PROYECCIÓN]]</f>
        <v>1.7636684303350969E-3</v>
      </c>
    </row>
    <row r="134" spans="2:10" x14ac:dyDescent="0.25">
      <c r="B134" s="9" t="s">
        <v>16</v>
      </c>
      <c r="C134" s="10">
        <v>147058000168</v>
      </c>
      <c r="D134" s="9" t="s">
        <v>160</v>
      </c>
      <c r="E134" s="9">
        <v>2403</v>
      </c>
      <c r="F134" s="9">
        <v>2388</v>
      </c>
      <c r="G134" s="11">
        <v>2403</v>
      </c>
      <c r="H134" s="11">
        <v>1</v>
      </c>
      <c r="I134" s="11">
        <f>Tabla1[[#This Row],[PROYECCIÓN]]-Tabla1[[#This Row],[AVANCE_ENE_15]]</f>
        <v>2402</v>
      </c>
      <c r="J134" s="12">
        <f>Tabla1[[#This Row],[AVANCE_ENE_15]]/Tabla1[[#This Row],[PROYECCIÓN]]</f>
        <v>4.1614648356221392E-4</v>
      </c>
    </row>
    <row r="135" spans="2:10" x14ac:dyDescent="0.25">
      <c r="B135" s="9" t="s">
        <v>36</v>
      </c>
      <c r="C135" s="10">
        <v>247258000159</v>
      </c>
      <c r="D135" s="9" t="s">
        <v>161</v>
      </c>
      <c r="E135" s="9">
        <v>589</v>
      </c>
      <c r="F135" s="9">
        <v>596</v>
      </c>
      <c r="G135" s="11">
        <v>596</v>
      </c>
      <c r="H135" s="11">
        <v>0</v>
      </c>
      <c r="I135" s="11">
        <f>Tabla1[[#This Row],[PROYECCIÓN]]-Tabla1[[#This Row],[AVANCE_ENE_15]]</f>
        <v>596</v>
      </c>
      <c r="J135" s="12">
        <f>Tabla1[[#This Row],[AVANCE_ENE_15]]/Tabla1[[#This Row],[PROYECCIÓN]]</f>
        <v>0</v>
      </c>
    </row>
    <row r="136" spans="2:10" x14ac:dyDescent="0.25">
      <c r="B136" s="9" t="s">
        <v>9</v>
      </c>
      <c r="C136" s="10">
        <v>247189002420</v>
      </c>
      <c r="D136" s="9" t="s">
        <v>162</v>
      </c>
      <c r="E136" s="9">
        <v>1646</v>
      </c>
      <c r="F136" s="9">
        <v>1669</v>
      </c>
      <c r="G136" s="11">
        <v>1669</v>
      </c>
      <c r="H136" s="11">
        <v>0</v>
      </c>
      <c r="I136" s="11">
        <f>Tabla1[[#This Row],[PROYECCIÓN]]-Tabla1[[#This Row],[AVANCE_ENE_15]]</f>
        <v>1669</v>
      </c>
      <c r="J136" s="12">
        <f>Tabla1[[#This Row],[AVANCE_ENE_15]]/Tabla1[[#This Row],[PROYECCIÓN]]</f>
        <v>0</v>
      </c>
    </row>
    <row r="137" spans="2:10" x14ac:dyDescent="0.25">
      <c r="B137" s="9" t="s">
        <v>9</v>
      </c>
      <c r="C137" s="10">
        <v>247189000010</v>
      </c>
      <c r="D137" s="9" t="s">
        <v>163</v>
      </c>
      <c r="E137" s="9">
        <v>490</v>
      </c>
      <c r="F137" s="9">
        <v>486</v>
      </c>
      <c r="G137" s="11">
        <v>490</v>
      </c>
      <c r="H137" s="11">
        <v>0</v>
      </c>
      <c r="I137" s="11">
        <f>Tabla1[[#This Row],[PROYECCIÓN]]-Tabla1[[#This Row],[AVANCE_ENE_15]]</f>
        <v>490</v>
      </c>
      <c r="J137" s="12">
        <f>Tabla1[[#This Row],[AVANCE_ENE_15]]/Tabla1[[#This Row],[PROYECCIÓN]]</f>
        <v>0</v>
      </c>
    </row>
    <row r="138" spans="2:10" x14ac:dyDescent="0.25">
      <c r="B138" s="9" t="s">
        <v>135</v>
      </c>
      <c r="C138" s="10">
        <v>247798000077</v>
      </c>
      <c r="D138" s="9" t="s">
        <v>164</v>
      </c>
      <c r="E138" s="9">
        <v>384</v>
      </c>
      <c r="F138" s="9">
        <v>391</v>
      </c>
      <c r="G138" s="11">
        <v>391</v>
      </c>
      <c r="H138" s="11">
        <v>0</v>
      </c>
      <c r="I138" s="11">
        <f>Tabla1[[#This Row],[PROYECCIÓN]]-Tabla1[[#This Row],[AVANCE_ENE_15]]</f>
        <v>391</v>
      </c>
      <c r="J138" s="12">
        <f>Tabla1[[#This Row],[AVANCE_ENE_15]]/Tabla1[[#This Row],[PROYECCIÓN]]</f>
        <v>0</v>
      </c>
    </row>
    <row r="139" spans="2:10" x14ac:dyDescent="0.25">
      <c r="B139" s="9" t="s">
        <v>132</v>
      </c>
      <c r="C139" s="10">
        <v>147170000014</v>
      </c>
      <c r="D139" s="9" t="s">
        <v>165</v>
      </c>
      <c r="E139" s="9">
        <v>1512</v>
      </c>
      <c r="F139" s="9">
        <v>1510</v>
      </c>
      <c r="G139" s="11">
        <v>1512</v>
      </c>
      <c r="H139" s="11">
        <v>0</v>
      </c>
      <c r="I139" s="11">
        <f>Tabla1[[#This Row],[PROYECCIÓN]]-Tabla1[[#This Row],[AVANCE_ENE_15]]</f>
        <v>1512</v>
      </c>
      <c r="J139" s="12">
        <f>Tabla1[[#This Row],[AVANCE_ENE_15]]/Tabla1[[#This Row],[PROYECCIÓN]]</f>
        <v>0</v>
      </c>
    </row>
    <row r="140" spans="2:10" x14ac:dyDescent="0.25">
      <c r="B140" s="9" t="s">
        <v>69</v>
      </c>
      <c r="C140" s="10">
        <v>247161000316</v>
      </c>
      <c r="D140" s="9" t="s">
        <v>166</v>
      </c>
      <c r="E140" s="9">
        <v>531</v>
      </c>
      <c r="F140" s="9">
        <v>522</v>
      </c>
      <c r="G140" s="11">
        <v>531</v>
      </c>
      <c r="H140" s="11">
        <v>0</v>
      </c>
      <c r="I140" s="11">
        <f>Tabla1[[#This Row],[PROYECCIÓN]]-Tabla1[[#This Row],[AVANCE_ENE_15]]</f>
        <v>531</v>
      </c>
      <c r="J140" s="12">
        <f>Tabla1[[#This Row],[AVANCE_ENE_15]]/Tabla1[[#This Row],[PROYECCIÓN]]</f>
        <v>0</v>
      </c>
    </row>
    <row r="141" spans="2:10" x14ac:dyDescent="0.25">
      <c r="B141" s="9" t="s">
        <v>36</v>
      </c>
      <c r="C141" s="10">
        <v>247258000370</v>
      </c>
      <c r="D141" s="9" t="s">
        <v>167</v>
      </c>
      <c r="E141" s="9">
        <v>1113</v>
      </c>
      <c r="F141" s="9">
        <v>1130</v>
      </c>
      <c r="G141" s="11">
        <v>1130</v>
      </c>
      <c r="H141" s="11">
        <v>0</v>
      </c>
      <c r="I141" s="11">
        <f>Tabla1[[#This Row],[PROYECCIÓN]]-Tabla1[[#This Row],[AVANCE_ENE_15]]</f>
        <v>1130</v>
      </c>
      <c r="J141" s="12">
        <f>Tabla1[[#This Row],[AVANCE_ENE_15]]/Tabla1[[#This Row],[PROYECCIÓN]]</f>
        <v>0</v>
      </c>
    </row>
    <row r="142" spans="2:10" x14ac:dyDescent="0.25">
      <c r="B142" s="9" t="s">
        <v>39</v>
      </c>
      <c r="C142" s="10">
        <v>147318000027</v>
      </c>
      <c r="D142" s="9" t="s">
        <v>168</v>
      </c>
      <c r="E142" s="9">
        <v>1226</v>
      </c>
      <c r="F142" s="9">
        <v>1230</v>
      </c>
      <c r="G142" s="11">
        <v>1230</v>
      </c>
      <c r="H142" s="11">
        <v>0</v>
      </c>
      <c r="I142" s="11">
        <f>Tabla1[[#This Row],[PROYECCIÓN]]-Tabla1[[#This Row],[AVANCE_ENE_15]]</f>
        <v>1230</v>
      </c>
      <c r="J142" s="12">
        <f>Tabla1[[#This Row],[AVANCE_ENE_15]]/Tabla1[[#This Row],[PROYECCIÓN]]</f>
        <v>0</v>
      </c>
    </row>
    <row r="143" spans="2:10" x14ac:dyDescent="0.25">
      <c r="B143" s="9" t="s">
        <v>60</v>
      </c>
      <c r="C143" s="10">
        <v>247460000249</v>
      </c>
      <c r="D143" s="9" t="s">
        <v>169</v>
      </c>
      <c r="E143" s="9">
        <v>1713</v>
      </c>
      <c r="F143" s="9">
        <v>1764</v>
      </c>
      <c r="G143" s="11">
        <v>1764</v>
      </c>
      <c r="H143" s="11">
        <v>0</v>
      </c>
      <c r="I143" s="11">
        <f>Tabla1[[#This Row],[PROYECCIÓN]]-Tabla1[[#This Row],[AVANCE_ENE_15]]</f>
        <v>1764</v>
      </c>
      <c r="J143" s="12">
        <f>Tabla1[[#This Row],[AVANCE_ENE_15]]/Tabla1[[#This Row],[PROYECCIÓN]]</f>
        <v>0</v>
      </c>
    </row>
    <row r="144" spans="2:10" x14ac:dyDescent="0.25">
      <c r="B144" s="9" t="s">
        <v>64</v>
      </c>
      <c r="C144" s="10">
        <v>247545001701</v>
      </c>
      <c r="D144" s="9" t="s">
        <v>170</v>
      </c>
      <c r="E144" s="9">
        <v>466</v>
      </c>
      <c r="F144" s="9">
        <v>543</v>
      </c>
      <c r="G144" s="11">
        <v>543</v>
      </c>
      <c r="H144" s="11">
        <v>0</v>
      </c>
      <c r="I144" s="11">
        <f>Tabla1[[#This Row],[PROYECCIÓN]]-Tabla1[[#This Row],[AVANCE_ENE_15]]</f>
        <v>543</v>
      </c>
      <c r="J144" s="12">
        <f>Tabla1[[#This Row],[AVANCE_ENE_15]]/Tabla1[[#This Row],[PROYECCIÓN]]</f>
        <v>0</v>
      </c>
    </row>
    <row r="145" spans="2:14" x14ac:dyDescent="0.25">
      <c r="B145" s="9" t="s">
        <v>124</v>
      </c>
      <c r="C145" s="10">
        <v>247551000317</v>
      </c>
      <c r="D145" s="9" t="s">
        <v>171</v>
      </c>
      <c r="E145" s="9">
        <v>189</v>
      </c>
      <c r="F145" s="9">
        <v>195</v>
      </c>
      <c r="G145" s="11">
        <v>195</v>
      </c>
      <c r="H145" s="11">
        <v>0</v>
      </c>
      <c r="I145" s="11">
        <f>Tabla1[[#This Row],[PROYECCIÓN]]-Tabla1[[#This Row],[AVANCE_ENE_15]]</f>
        <v>195</v>
      </c>
      <c r="J145" s="12">
        <f>Tabla1[[#This Row],[AVANCE_ENE_15]]/Tabla1[[#This Row],[PROYECCIÓN]]</f>
        <v>0</v>
      </c>
    </row>
    <row r="146" spans="2:14" x14ac:dyDescent="0.25">
      <c r="B146" s="9" t="s">
        <v>29</v>
      </c>
      <c r="C146" s="10">
        <v>247692000337</v>
      </c>
      <c r="D146" s="9" t="s">
        <v>172</v>
      </c>
      <c r="E146" s="9">
        <v>557</v>
      </c>
      <c r="F146" s="9">
        <v>582</v>
      </c>
      <c r="G146" s="11">
        <v>582</v>
      </c>
      <c r="H146" s="11">
        <v>0</v>
      </c>
      <c r="I146" s="11">
        <f>Tabla1[[#This Row],[PROYECCIÓN]]-Tabla1[[#This Row],[AVANCE_ENE_15]]</f>
        <v>582</v>
      </c>
      <c r="J146" s="12">
        <f>Tabla1[[#This Row],[AVANCE_ENE_15]]/Tabla1[[#This Row],[PROYECCIÓN]]</f>
        <v>0</v>
      </c>
    </row>
    <row r="147" spans="2:14" x14ac:dyDescent="0.25">
      <c r="B147" s="9" t="s">
        <v>29</v>
      </c>
      <c r="C147" s="10">
        <v>247692000680</v>
      </c>
      <c r="D147" s="9" t="s">
        <v>173</v>
      </c>
      <c r="E147" s="9">
        <v>588</v>
      </c>
      <c r="F147" s="9">
        <v>594</v>
      </c>
      <c r="G147" s="11">
        <v>594</v>
      </c>
      <c r="H147" s="11">
        <v>0</v>
      </c>
      <c r="I147" s="11">
        <f>Tabla1[[#This Row],[PROYECCIÓN]]-Tabla1[[#This Row],[AVANCE_ENE_15]]</f>
        <v>594</v>
      </c>
      <c r="J147" s="12">
        <f>Tabla1[[#This Row],[AVANCE_ENE_15]]/Tabla1[[#This Row],[PROYECCIÓN]]</f>
        <v>0</v>
      </c>
      <c r="N147" t="s">
        <v>185</v>
      </c>
    </row>
    <row r="148" spans="2:14" x14ac:dyDescent="0.25">
      <c r="B148" s="9" t="s">
        <v>20</v>
      </c>
      <c r="C148" s="10">
        <v>247720000011</v>
      </c>
      <c r="D148" s="9" t="s">
        <v>102</v>
      </c>
      <c r="E148" s="9">
        <v>333</v>
      </c>
      <c r="F148" s="9">
        <v>338</v>
      </c>
      <c r="G148" s="11">
        <v>338</v>
      </c>
      <c r="H148" s="11">
        <v>0</v>
      </c>
      <c r="I148" s="11">
        <f>Tabla1[[#This Row],[PROYECCIÓN]]-Tabla1[[#This Row],[AVANCE_ENE_15]]</f>
        <v>338</v>
      </c>
      <c r="J148" s="12">
        <f>Tabla1[[#This Row],[AVANCE_ENE_15]]/Tabla1[[#This Row],[PROYECCIÓN]]</f>
        <v>0</v>
      </c>
    </row>
    <row r="149" spans="2:14" x14ac:dyDescent="0.25">
      <c r="B149" s="9" t="s">
        <v>55</v>
      </c>
      <c r="C149" s="10">
        <v>147745000437</v>
      </c>
      <c r="D149" s="9" t="s">
        <v>174</v>
      </c>
      <c r="E149" s="9">
        <v>3508</v>
      </c>
      <c r="F149" s="9">
        <v>3529</v>
      </c>
      <c r="G149" s="11">
        <v>3529</v>
      </c>
      <c r="H149" s="11">
        <v>0</v>
      </c>
      <c r="I149" s="11">
        <f>Tabla1[[#This Row],[PROYECCIÓN]]-Tabla1[[#This Row],[AVANCE_ENE_15]]</f>
        <v>3529</v>
      </c>
      <c r="J149" s="12">
        <f>Tabla1[[#This Row],[AVANCE_ENE_15]]/Tabla1[[#This Row],[PROYECCIÓN]]</f>
        <v>0</v>
      </c>
    </row>
    <row r="150" spans="2:14" x14ac:dyDescent="0.25">
      <c r="B150" s="9" t="s">
        <v>135</v>
      </c>
      <c r="C150" s="10">
        <v>147798000099</v>
      </c>
      <c r="D150" s="9" t="s">
        <v>175</v>
      </c>
      <c r="E150" s="9">
        <v>919</v>
      </c>
      <c r="F150" s="9">
        <v>941</v>
      </c>
      <c r="G150" s="11">
        <v>941</v>
      </c>
      <c r="H150" s="11">
        <v>0</v>
      </c>
      <c r="I150" s="11">
        <f>Tabla1[[#This Row],[PROYECCIÓN]]-Tabla1[[#This Row],[AVANCE_ENE_15]]</f>
        <v>941</v>
      </c>
      <c r="J150" s="12">
        <f>Tabla1[[#This Row],[AVANCE_ENE_15]]/Tabla1[[#This Row],[PROYECCIÓN]]</f>
        <v>0</v>
      </c>
    </row>
    <row r="151" spans="2:14" x14ac:dyDescent="0.25">
      <c r="B151" s="9" t="s">
        <v>135</v>
      </c>
      <c r="C151" s="10">
        <v>247798000034</v>
      </c>
      <c r="D151" s="9" t="s">
        <v>176</v>
      </c>
      <c r="E151" s="9">
        <v>573</v>
      </c>
      <c r="F151" s="9">
        <v>610</v>
      </c>
      <c r="G151" s="11">
        <v>610</v>
      </c>
      <c r="H151" s="11">
        <v>0</v>
      </c>
      <c r="I151" s="11">
        <f>Tabla1[[#This Row],[PROYECCIÓN]]-Tabla1[[#This Row],[AVANCE_ENE_15]]</f>
        <v>610</v>
      </c>
      <c r="J151" s="12">
        <f>Tabla1[[#This Row],[AVANCE_ENE_15]]/Tabla1[[#This Row],[PROYECCIÓN]]</f>
        <v>0</v>
      </c>
    </row>
    <row r="152" spans="2:14" x14ac:dyDescent="0.25">
      <c r="B152" s="9" t="s">
        <v>135</v>
      </c>
      <c r="C152" s="10">
        <v>247798000051</v>
      </c>
      <c r="D152" s="9" t="s">
        <v>177</v>
      </c>
      <c r="E152" s="9">
        <v>196</v>
      </c>
      <c r="F152" s="9">
        <v>256</v>
      </c>
      <c r="G152" s="11">
        <v>256</v>
      </c>
      <c r="H152" s="11">
        <v>0</v>
      </c>
      <c r="I152" s="11">
        <f>Tabla1[[#This Row],[PROYECCIÓN]]-Tabla1[[#This Row],[AVANCE_ENE_15]]</f>
        <v>256</v>
      </c>
      <c r="J152" s="12">
        <f>Tabla1[[#This Row],[AVANCE_ENE_15]]/Tabla1[[#This Row],[PROYECCIÓN]]</f>
        <v>0</v>
      </c>
    </row>
    <row r="153" spans="2:14" x14ac:dyDescent="0.25">
      <c r="B153" s="9" t="s">
        <v>34</v>
      </c>
      <c r="C153" s="10">
        <v>247541000131</v>
      </c>
      <c r="D153" s="9" t="s">
        <v>178</v>
      </c>
      <c r="E153" s="9">
        <v>295</v>
      </c>
      <c r="F153" s="9">
        <v>300</v>
      </c>
      <c r="G153" s="11">
        <v>300</v>
      </c>
      <c r="H153" s="11">
        <v>0</v>
      </c>
      <c r="I153" s="11">
        <f>Tabla1[[#This Row],[PROYECCIÓN]]-Tabla1[[#This Row],[AVANCE_ENE_15]]</f>
        <v>300</v>
      </c>
      <c r="J153" s="12">
        <f>Tabla1[[#This Row],[AVANCE_ENE_15]]/Tabla1[[#This Row],[PROYECCIÓN]]</f>
        <v>0</v>
      </c>
    </row>
    <row r="154" spans="2:14" x14ac:dyDescent="0.25">
      <c r="B154" s="9" t="s">
        <v>9</v>
      </c>
      <c r="C154" s="10">
        <v>247189004341</v>
      </c>
      <c r="D154" s="9" t="s">
        <v>179</v>
      </c>
      <c r="E154" s="9">
        <v>781</v>
      </c>
      <c r="F154" s="9">
        <v>841</v>
      </c>
      <c r="G154" s="11">
        <v>841</v>
      </c>
      <c r="H154" s="11">
        <v>0</v>
      </c>
      <c r="I154" s="11">
        <f>Tabla1[[#This Row],[PROYECCIÓN]]-Tabla1[[#This Row],[AVANCE_ENE_15]]</f>
        <v>841</v>
      </c>
      <c r="J154" s="12">
        <f>Tabla1[[#This Row],[AVANCE_ENE_15]]/Tabla1[[#This Row],[PROYECCIÓN]]</f>
        <v>0</v>
      </c>
    </row>
    <row r="155" spans="2:14" x14ac:dyDescent="0.25">
      <c r="B155" s="9" t="s">
        <v>9</v>
      </c>
      <c r="C155" s="10">
        <v>247189004546</v>
      </c>
      <c r="D155" s="9" t="s">
        <v>180</v>
      </c>
      <c r="E155" s="9">
        <v>547</v>
      </c>
      <c r="F155" s="9">
        <v>580</v>
      </c>
      <c r="G155" s="11">
        <v>580</v>
      </c>
      <c r="H155" s="11">
        <v>0</v>
      </c>
      <c r="I155" s="11">
        <f>Tabla1[[#This Row],[PROYECCIÓN]]-Tabla1[[#This Row],[AVANCE_ENE_15]]</f>
        <v>580</v>
      </c>
      <c r="J155" s="12">
        <f>Tabla1[[#This Row],[AVANCE_ENE_15]]/Tabla1[[#This Row],[PROYECCIÓN]]</f>
        <v>0</v>
      </c>
    </row>
    <row r="156" spans="2:14" x14ac:dyDescent="0.25">
      <c r="B156" s="9" t="s">
        <v>9</v>
      </c>
      <c r="C156" s="10">
        <v>247980000066</v>
      </c>
      <c r="D156" s="9" t="s">
        <v>181</v>
      </c>
      <c r="E156" s="9">
        <v>402</v>
      </c>
      <c r="F156" s="9">
        <v>424</v>
      </c>
      <c r="G156" s="11">
        <v>424</v>
      </c>
      <c r="H156" s="11">
        <v>0</v>
      </c>
      <c r="I156" s="11">
        <f>Tabla1[[#This Row],[PROYECCIÓN]]-Tabla1[[#This Row],[AVANCE_ENE_15]]</f>
        <v>424</v>
      </c>
      <c r="J156" s="12">
        <f>Tabla1[[#This Row],[AVANCE_ENE_15]]/Tabla1[[#This Row],[PROYECCIÓN]]</f>
        <v>0</v>
      </c>
    </row>
    <row r="157" spans="2:14" x14ac:dyDescent="0.25">
      <c r="B157" s="9" t="s">
        <v>9</v>
      </c>
      <c r="C157" s="10">
        <v>447189001279</v>
      </c>
      <c r="D157" s="9" t="s">
        <v>182</v>
      </c>
      <c r="E157" s="9">
        <v>2449</v>
      </c>
      <c r="F157" s="9">
        <v>2612</v>
      </c>
      <c r="G157" s="11">
        <v>2612</v>
      </c>
      <c r="H157" s="11">
        <v>0</v>
      </c>
      <c r="I157" s="11">
        <f>Tabla1[[#This Row],[PROYECCIÓN]]-Tabla1[[#This Row],[AVANCE_ENE_15]]</f>
        <v>2612</v>
      </c>
      <c r="J157" s="12">
        <f>Tabla1[[#This Row],[AVANCE_ENE_15]]/Tabla1[[#This Row],[PROYECCIÓN]]</f>
        <v>0</v>
      </c>
    </row>
    <row r="158" spans="2:14" s="2" customFormat="1" ht="18.75" x14ac:dyDescent="0.3">
      <c r="B158" s="13" t="s">
        <v>184</v>
      </c>
      <c r="C158" s="14"/>
      <c r="D158" s="13"/>
      <c r="E158" s="13">
        <f>SUBTOTAL(109,Tabla1[Suma de ALUMNOSACTUAL])</f>
        <v>175279</v>
      </c>
      <c r="F158" s="13">
        <f>SUBTOTAL(109,Tabla1[Suma de CUPOSC])</f>
        <v>179182</v>
      </c>
      <c r="G158" s="15">
        <f>SUBTOTAL(109,Tabla1[PROYECCIÓN])</f>
        <v>179853</v>
      </c>
      <c r="H158" s="15">
        <f>SUBTOTAL(109,Tabla1[AVANCE_ENE_15])</f>
        <v>118488</v>
      </c>
      <c r="I158" s="15">
        <f>SUBTOTAL(109,Tabla1[DIFERENCIA])</f>
        <v>61365</v>
      </c>
      <c r="J158" s="15"/>
    </row>
  </sheetData>
  <mergeCells count="1">
    <mergeCell ref="B1:J2"/>
  </mergeCells>
  <conditionalFormatting sqref="J5:J15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AVANCE_PROYECCIÓN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 GARCIA</dc:creator>
  <cp:lastModifiedBy>José	Alexander Alarcón Quiroga</cp:lastModifiedBy>
  <dcterms:created xsi:type="dcterms:W3CDTF">2024-01-15T18:50:54Z</dcterms:created>
  <dcterms:modified xsi:type="dcterms:W3CDTF">2024-01-15T21:37:34Z</dcterms:modified>
</cp:coreProperties>
</file>